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4" activeTab="0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<sst xmlns="http://schemas.openxmlformats.org/spreadsheetml/2006/main" count="304" uniqueCount="111">
  <si>
    <t>ИНФОРМАЦИЯ О НАЧИСЛЕННЫХ, СОБРАННЫХ И ИЗРАСХОДОВАННЫХ СРЕДСТВАХ  на 31.12.2017 г</t>
  </si>
  <si>
    <t>№ п/п</t>
  </si>
  <si>
    <t>Адрес</t>
  </si>
  <si>
    <t>Услуга</t>
  </si>
  <si>
    <t>Задолж-ть на 01.01.2017 г</t>
  </si>
  <si>
    <t>остаток средств на 01.01.2017 г.</t>
  </si>
  <si>
    <t>Начислено</t>
  </si>
  <si>
    <t>Оплачено</t>
  </si>
  <si>
    <t>Израсходовано</t>
  </si>
  <si>
    <t>Остаток на 31.12.2017 г</t>
  </si>
  <si>
    <t>Задолженность на 31.12.2017 г</t>
  </si>
  <si>
    <t>Дата заключения договора</t>
  </si>
  <si>
    <t>Улица</t>
  </si>
  <si>
    <t>Дом</t>
  </si>
  <si>
    <t>Вишневая</t>
  </si>
  <si>
    <t>01.05.2015 г.</t>
  </si>
  <si>
    <t xml:space="preserve">Ремонт жилья </t>
  </si>
  <si>
    <t>Узлы учета</t>
  </si>
  <si>
    <t>Доп.статья</t>
  </si>
  <si>
    <t xml:space="preserve">Ремонт жилья:субабоненты </t>
  </si>
  <si>
    <t>Узлы учета: субабоненты</t>
  </si>
  <si>
    <t>Доп.статья:субабоненты</t>
  </si>
  <si>
    <t>ИТОГО  РЕМОНТ ЖИЛЬЯ</t>
  </si>
  <si>
    <t>Техническое 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</si>
  <si>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</si>
  <si>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</si>
  <si>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</si>
  <si>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</si>
  <si>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</si>
  <si>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</si>
  <si>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 ,почты,ИВЦ</t>
  </si>
  <si>
    <t>Содержание и уход за зелеными насаждениями</t>
  </si>
  <si>
    <t>ИТОГО СОДЕРЖАНИЕ ЖИЛЬЯ</t>
  </si>
  <si>
    <t>Оплата старшим по домам</t>
  </si>
  <si>
    <t>ГВС</t>
  </si>
  <si>
    <t>Отопление</t>
  </si>
  <si>
    <t>Уборка лестничных клетей</t>
  </si>
  <si>
    <t>Содержание газовых сетей</t>
  </si>
  <si>
    <t>ТБО</t>
  </si>
  <si>
    <t>Уборка придомовой территории</t>
  </si>
  <si>
    <t>Управление МКД</t>
  </si>
  <si>
    <t>ХВ снабжение (СОИД)</t>
  </si>
  <si>
    <t>Эл.снабжение (СОИД)</t>
  </si>
  <si>
    <t>ГВС (СОИД)</t>
  </si>
  <si>
    <t>Январь 2017 г</t>
  </si>
  <si>
    <t>Вид работ</t>
  </si>
  <si>
    <t>Место проведения работ</t>
  </si>
  <si>
    <t>Сумма</t>
  </si>
  <si>
    <t>ремонт мягкой кровли</t>
  </si>
  <si>
    <t>Вишневая 11</t>
  </si>
  <si>
    <t>кв.45,73</t>
  </si>
  <si>
    <t>ИТОГО</t>
  </si>
  <si>
    <t>Февраль 2017 г</t>
  </si>
  <si>
    <t xml:space="preserve">установка замков на этажных щитах и ВРУ </t>
  </si>
  <si>
    <t>Март 2017</t>
  </si>
  <si>
    <t>герметизация межпанельных швов</t>
  </si>
  <si>
    <t>кв.2</t>
  </si>
  <si>
    <t>кв. 58</t>
  </si>
  <si>
    <t>Май 2017</t>
  </si>
  <si>
    <t>кв. 15 5-й подъезд</t>
  </si>
  <si>
    <t xml:space="preserve">Октябрь 2017 </t>
  </si>
  <si>
    <t>ремонт ж/б полов в подъезде жилого дома</t>
  </si>
  <si>
    <t>2-й подъезд (тамбур)</t>
  </si>
  <si>
    <t xml:space="preserve">Декабрь 2017 </t>
  </si>
  <si>
    <t>установка светильников над подъездами жилого дома</t>
  </si>
  <si>
    <t>1,3,4-й подъезд</t>
  </si>
  <si>
    <t>ВСЕГО</t>
  </si>
  <si>
    <t>Январь 2017 г.</t>
  </si>
  <si>
    <t>Т/о УУТЭ ЦО и ГВС</t>
  </si>
  <si>
    <t>Вишневая, 11</t>
  </si>
  <si>
    <t>Т/о общедомовых приборов учета электроэнергии</t>
  </si>
  <si>
    <t>ремонт электропроводки в квартире</t>
  </si>
  <si>
    <t>кв. 73</t>
  </si>
  <si>
    <t>обходы и осмотры подвала и инженерных коммуникаций</t>
  </si>
  <si>
    <t>очистка подвала от мусора</t>
  </si>
  <si>
    <t>периодический осмотр вентканалов</t>
  </si>
  <si>
    <t>кв.2,23,32,39,43,48,54,58</t>
  </si>
  <si>
    <t>прочистка внутреннего ливнестока</t>
  </si>
  <si>
    <t>Апрель 2017</t>
  </si>
  <si>
    <t>слив воды из системы</t>
  </si>
  <si>
    <t>закрытие отопительного периода</t>
  </si>
  <si>
    <t>ремонт подъездного освещения (смена лампочек)</t>
  </si>
  <si>
    <t>5-й подъезд</t>
  </si>
  <si>
    <t>дезинсекция подвальных помещений</t>
  </si>
  <si>
    <t>благоустройство придомовой территории (окраска деревьев и бордюров)</t>
  </si>
  <si>
    <t>Июнь 2017 г</t>
  </si>
  <si>
    <t>4-й подъезд 4 эт</t>
  </si>
  <si>
    <t>замена светильников</t>
  </si>
  <si>
    <t>4-й подъезд 2 эт</t>
  </si>
  <si>
    <t>ППР ВРУ</t>
  </si>
  <si>
    <t>Июль 2017 г</t>
  </si>
  <si>
    <t>гидравлические испытания внутридом. Системы ЦО</t>
  </si>
  <si>
    <t xml:space="preserve">смена труюопровода </t>
  </si>
  <si>
    <t>Кв 66 ХВС</t>
  </si>
  <si>
    <t>переодический осмотр вентиляционных каловой и дымоходов</t>
  </si>
  <si>
    <t>Кв 4,6,11,15,16,20,22,23,27,29,33,38,39,42,44</t>
  </si>
  <si>
    <t>Август 2017 г</t>
  </si>
  <si>
    <t>Сентябрь 2017 г</t>
  </si>
  <si>
    <t>Октябрь 2017 г</t>
  </si>
  <si>
    <t>ликвидация воздушных пробок в стояках</t>
  </si>
  <si>
    <t xml:space="preserve">Устранение непрогрева ЦО кв. 63,66,69,72,75,53,50,56,47,53,59 </t>
  </si>
  <si>
    <t>Ноябрь 2017 г</t>
  </si>
  <si>
    <t>осмотр вентиляционных и дымовых каналов</t>
  </si>
  <si>
    <t>кв. 7,30,53,72,75</t>
  </si>
  <si>
    <t>ликвидация воздушных пробок в стояках, устранение непрогрева системы ЦО</t>
  </si>
  <si>
    <t>кв. 32,35,38,41,50,53,62-74</t>
  </si>
  <si>
    <t>Декабрь 2017 г</t>
  </si>
  <si>
    <t>смена трубопровода ф 20 мм</t>
  </si>
  <si>
    <t>кв. 70-73 ЦО п/п</t>
  </si>
  <si>
    <t xml:space="preserve">ремонт домофона (смена перегородной трубки) </t>
  </si>
  <si>
    <t>замена замка на ВРУ жилого дома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</si>
</sst>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0.00"/>
    <numFmt numFmtId="167" formatCode="@"/>
  </numFmts>
  <fonts count="13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1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5" fontId="1" fillId="0" borderId="0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4" fontId="2" fillId="0" borderId="1" xfId="0" applyFont="1" applyFill="1" applyBorder="1" applyAlignment="1">
      <alignment/>
    </xf>
    <xf numFmtId="164" fontId="3" fillId="0" borderId="1" xfId="0" applyFont="1" applyFill="1" applyBorder="1" applyAlignment="1">
      <alignment/>
    </xf>
    <xf numFmtId="164" fontId="0" fillId="0" borderId="1" xfId="0" applyFill="1" applyBorder="1" applyAlignment="1">
      <alignment/>
    </xf>
    <xf numFmtId="164" fontId="3" fillId="0" borderId="1" xfId="0" applyFont="1" applyFill="1" applyBorder="1" applyAlignment="1">
      <alignment horizontal="center"/>
    </xf>
    <xf numFmtId="164" fontId="4" fillId="0" borderId="1" xfId="0" applyFont="1" applyFill="1" applyBorder="1" applyAlignment="1">
      <alignment horizontal="center"/>
    </xf>
    <xf numFmtId="164" fontId="4" fillId="0" borderId="1" xfId="0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/>
    </xf>
    <xf numFmtId="164" fontId="5" fillId="0" borderId="1" xfId="0" applyFont="1" applyFill="1" applyBorder="1" applyAlignment="1">
      <alignment horizontal="center"/>
    </xf>
    <xf numFmtId="164" fontId="4" fillId="0" borderId="1" xfId="0" applyFont="1" applyFill="1" applyBorder="1" applyAlignment="1">
      <alignment/>
    </xf>
    <xf numFmtId="164" fontId="2" fillId="0" borderId="1" xfId="0" applyFont="1" applyFill="1" applyBorder="1" applyAlignment="1">
      <alignment wrapText="1"/>
    </xf>
    <xf numFmtId="166" fontId="3" fillId="0" borderId="1" xfId="0" applyNumberFormat="1" applyFont="1" applyFill="1" applyBorder="1" applyAlignment="1">
      <alignment/>
    </xf>
    <xf numFmtId="164" fontId="1" fillId="0" borderId="0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/>
    </xf>
    <xf numFmtId="164" fontId="8" fillId="0" borderId="1" xfId="0" applyFont="1" applyFill="1" applyBorder="1" applyAlignment="1">
      <alignment horizontal="center"/>
    </xf>
    <xf numFmtId="164" fontId="9" fillId="0" borderId="1" xfId="0" applyFont="1" applyFill="1" applyBorder="1" applyAlignment="1">
      <alignment horizontal="center"/>
    </xf>
    <xf numFmtId="164" fontId="8" fillId="0" borderId="1" xfId="0" applyFont="1" applyFill="1" applyBorder="1" applyAlignment="1">
      <alignment horizontal="center" wrapText="1"/>
    </xf>
    <xf numFmtId="164" fontId="8" fillId="0" borderId="1" xfId="0" applyFont="1" applyFill="1" applyBorder="1" applyAlignment="1">
      <alignment horizontal="justify"/>
    </xf>
    <xf numFmtId="167" fontId="1" fillId="0" borderId="0" xfId="0" applyNumberFormat="1" applyFont="1" applyFill="1" applyBorder="1" applyAlignment="1">
      <alignment horizontal="center"/>
    </xf>
    <xf numFmtId="167" fontId="0" fillId="0" borderId="0" xfId="0" applyNumberFormat="1" applyFill="1" applyAlignment="1">
      <alignment/>
    </xf>
    <xf numFmtId="164" fontId="9" fillId="0" borderId="0" xfId="0" applyFont="1" applyFill="1" applyAlignment="1">
      <alignment horizontal="center"/>
    </xf>
    <xf numFmtId="164" fontId="0" fillId="0" borderId="0" xfId="0" applyAlignment="1">
      <alignment wrapText="1"/>
    </xf>
    <xf numFmtId="164" fontId="7" fillId="0" borderId="1" xfId="0" applyNumberFormat="1" applyFont="1" applyFill="1" applyBorder="1" applyAlignment="1">
      <alignment horizontal="center" wrapText="1"/>
    </xf>
    <xf numFmtId="164" fontId="10" fillId="0" borderId="1" xfId="0" applyNumberFormat="1" applyFont="1" applyFill="1" applyBorder="1" applyAlignment="1">
      <alignment horizontal="center" wrapText="1"/>
    </xf>
    <xf numFmtId="164" fontId="9" fillId="0" borderId="1" xfId="0" applyFont="1" applyFill="1" applyBorder="1" applyAlignment="1">
      <alignment horizontal="center" wrapText="1"/>
    </xf>
    <xf numFmtId="164" fontId="0" fillId="0" borderId="1" xfId="0" applyFill="1" applyBorder="1" applyAlignment="1">
      <alignment wrapText="1"/>
    </xf>
    <xf numFmtId="164" fontId="11" fillId="0" borderId="1" xfId="0" applyNumberFormat="1" applyFont="1" applyFill="1" applyBorder="1" applyAlignment="1">
      <alignment horizontal="center"/>
    </xf>
    <xf numFmtId="167" fontId="11" fillId="0" borderId="1" xfId="0" applyNumberFormat="1" applyFont="1" applyFill="1" applyBorder="1" applyAlignment="1">
      <alignment horizontal="center" wrapText="1"/>
    </xf>
    <xf numFmtId="167" fontId="0" fillId="0" borderId="0" xfId="0" applyNumberFormat="1" applyFill="1" applyAlignment="1">
      <alignment wrapText="1"/>
    </xf>
    <xf numFmtId="164" fontId="12" fillId="0" borderId="1" xfId="0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164" fontId="0" fillId="0" borderId="0" xfId="0" applyFill="1" applyAlignment="1">
      <alignment wrapText="1"/>
    </xf>
    <xf numFmtId="164" fontId="8" fillId="0" borderId="1" xfId="0" applyFont="1" applyFill="1" applyBorder="1" applyAlignment="1">
      <alignment horizontal="justify" wrapText="1"/>
    </xf>
    <xf numFmtId="164" fontId="8" fillId="0" borderId="1" xfId="0" applyFont="1" applyFill="1" applyBorder="1" applyAlignment="1">
      <alignment/>
    </xf>
    <xf numFmtId="164" fontId="9" fillId="0" borderId="0" xfId="0" applyFont="1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7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2578">
          <cell r="E2578">
            <v>27912.53</v>
          </cell>
          <cell r="F2578">
            <v>30060.01</v>
          </cell>
          <cell r="G2578">
            <v>212454</v>
          </cell>
          <cell r="H2578">
            <v>233740.32000000004</v>
          </cell>
          <cell r="I2578">
            <v>152594.22999999998</v>
          </cell>
          <cell r="J2578">
            <v>111206.10000000003</v>
          </cell>
          <cell r="K2578">
            <v>6626.209999999963</v>
          </cell>
        </row>
        <row r="2579">
          <cell r="E2579">
            <v>0</v>
          </cell>
          <cell r="F2579">
            <v>0</v>
          </cell>
          <cell r="G2579">
            <v>0</v>
          </cell>
          <cell r="H2579">
            <v>0</v>
          </cell>
          <cell r="I2579">
            <v>0</v>
          </cell>
          <cell r="J2579">
            <v>0</v>
          </cell>
          <cell r="K2579">
            <v>0</v>
          </cell>
        </row>
        <row r="2580">
          <cell r="E2580">
            <v>0</v>
          </cell>
          <cell r="F2580">
            <v>0</v>
          </cell>
          <cell r="G2580">
            <v>0</v>
          </cell>
          <cell r="H2580">
            <v>0</v>
          </cell>
          <cell r="I2580">
            <v>0</v>
          </cell>
          <cell r="J2580">
            <v>0</v>
          </cell>
          <cell r="K2580">
            <v>0</v>
          </cell>
        </row>
        <row r="2581">
          <cell r="E2581">
            <v>0</v>
          </cell>
          <cell r="F2581">
            <v>0</v>
          </cell>
          <cell r="G2581">
            <v>0</v>
          </cell>
          <cell r="H2581">
            <v>0</v>
          </cell>
          <cell r="I2581">
            <v>0</v>
          </cell>
          <cell r="J2581">
            <v>0</v>
          </cell>
          <cell r="K2581">
            <v>0</v>
          </cell>
        </row>
        <row r="2582">
          <cell r="E2582">
            <v>0</v>
          </cell>
          <cell r="F2582">
            <v>0</v>
          </cell>
          <cell r="G2582">
            <v>0</v>
          </cell>
          <cell r="H2582">
            <v>0</v>
          </cell>
          <cell r="I2582">
            <v>0</v>
          </cell>
          <cell r="J2582">
            <v>0</v>
          </cell>
          <cell r="K2582">
            <v>0</v>
          </cell>
        </row>
        <row r="2583">
          <cell r="E2583">
            <v>0</v>
          </cell>
          <cell r="F2583">
            <v>4000</v>
          </cell>
          <cell r="G2583">
            <v>800</v>
          </cell>
          <cell r="H2583">
            <v>800</v>
          </cell>
          <cell r="I2583">
            <v>0</v>
          </cell>
          <cell r="J2583">
            <v>4800</v>
          </cell>
          <cell r="K2583">
            <v>0</v>
          </cell>
        </row>
        <row r="2585">
          <cell r="E2585">
            <v>8479.58</v>
          </cell>
          <cell r="F2585">
            <v>-86545.7</v>
          </cell>
          <cell r="G2585">
            <v>25239.500000000007</v>
          </cell>
          <cell r="H2585">
            <v>27774.2</v>
          </cell>
          <cell r="I2585">
            <v>91588.71000000002</v>
          </cell>
          <cell r="J2585">
            <v>-150360.21000000002</v>
          </cell>
          <cell r="K2585">
            <v>5944.880000000008</v>
          </cell>
        </row>
        <row r="2586">
          <cell r="E2586">
            <v>8007.62</v>
          </cell>
          <cell r="F2586">
            <v>-8007.62</v>
          </cell>
          <cell r="G2586">
            <v>72234.36</v>
          </cell>
          <cell r="H2586">
            <v>79488.5</v>
          </cell>
          <cell r="I2586">
            <v>72234.36</v>
          </cell>
          <cell r="J2586">
            <v>-753.4799999999959</v>
          </cell>
          <cell r="K2586">
            <v>753.4799999999959</v>
          </cell>
        </row>
        <row r="2587">
          <cell r="E2587">
            <v>2983.6</v>
          </cell>
          <cell r="F2587">
            <v>30753.73</v>
          </cell>
          <cell r="G2587">
            <v>23794.800000000003</v>
          </cell>
          <cell r="H2587">
            <v>26184.460000000003</v>
          </cell>
          <cell r="I2587">
            <v>5370</v>
          </cell>
          <cell r="J2587">
            <v>51568.19</v>
          </cell>
          <cell r="K2587">
            <v>593.9399999999987</v>
          </cell>
        </row>
        <row r="2588">
          <cell r="E2588">
            <v>353.15</v>
          </cell>
          <cell r="F2588">
            <v>-13226.15</v>
          </cell>
          <cell r="G2588">
            <v>19120.89</v>
          </cell>
          <cell r="H2588">
            <v>21041.079999999998</v>
          </cell>
          <cell r="I2588">
            <v>19196.519999999997</v>
          </cell>
          <cell r="J2588">
            <v>-11381.589999999998</v>
          </cell>
          <cell r="K2588">
            <v>-1567.0399999999972</v>
          </cell>
        </row>
        <row r="2589">
          <cell r="E2589">
            <v>543.43</v>
          </cell>
          <cell r="F2589">
            <v>-23686.13</v>
          </cell>
          <cell r="G2589">
            <v>4334.04</v>
          </cell>
          <cell r="H2589">
            <v>4769.33</v>
          </cell>
          <cell r="I2589">
            <v>11041.92</v>
          </cell>
          <cell r="J2589">
            <v>-29958.72</v>
          </cell>
          <cell r="K2589">
            <v>108.14000000000033</v>
          </cell>
        </row>
        <row r="2590">
          <cell r="E2590">
            <v>15.96</v>
          </cell>
          <cell r="F2590">
            <v>196.46</v>
          </cell>
          <cell r="G2590">
            <v>127.44000000000001</v>
          </cell>
          <cell r="H2590">
            <v>140.27</v>
          </cell>
          <cell r="I2590">
            <v>0</v>
          </cell>
          <cell r="J2590">
            <v>336.73</v>
          </cell>
          <cell r="K2590">
            <v>3.1299999999999955</v>
          </cell>
        </row>
        <row r="2591">
          <cell r="E2591">
            <v>3898.86</v>
          </cell>
          <cell r="F2591">
            <v>-3898.86</v>
          </cell>
          <cell r="G2591">
            <v>36117.21</v>
          </cell>
          <cell r="H2591">
            <v>39744.259999999995</v>
          </cell>
          <cell r="I2591">
            <v>36117.21</v>
          </cell>
          <cell r="J2591">
            <v>-271.81000000000495</v>
          </cell>
          <cell r="K2591">
            <v>271.81000000000495</v>
          </cell>
        </row>
        <row r="2592">
          <cell r="E2592">
            <v>2823.89</v>
          </cell>
          <cell r="F2592">
            <v>-50195.96</v>
          </cell>
          <cell r="G2592">
            <v>22520.16</v>
          </cell>
          <cell r="H2592">
            <v>24781.690000000002</v>
          </cell>
          <cell r="I2592">
            <v>81044.61986</v>
          </cell>
          <cell r="J2592">
            <v>-106458.88986</v>
          </cell>
          <cell r="K2592">
            <v>562.359999999997</v>
          </cell>
        </row>
        <row r="2593">
          <cell r="E2593">
            <v>484.85</v>
          </cell>
          <cell r="F2593">
            <v>-11694.13</v>
          </cell>
          <cell r="G2593">
            <v>3866.6400000000012</v>
          </cell>
          <cell r="H2593">
            <v>4254.98</v>
          </cell>
          <cell r="I2593">
            <v>0</v>
          </cell>
          <cell r="J2593">
            <v>-7439.15</v>
          </cell>
          <cell r="K2593">
            <v>96.51000000000204</v>
          </cell>
        </row>
        <row r="2595">
          <cell r="E2595">
            <v>10409.58</v>
          </cell>
          <cell r="F2595">
            <v>-10409.58</v>
          </cell>
          <cell r="G2595">
            <v>84981.60000000002</v>
          </cell>
          <cell r="H2595">
            <v>93508.26000000001</v>
          </cell>
          <cell r="I2595">
            <v>84981.60000000002</v>
          </cell>
          <cell r="J2595">
            <v>-1882.9200000000128</v>
          </cell>
          <cell r="K2595">
            <v>1882.9200000000128</v>
          </cell>
        </row>
        <row r="2596">
          <cell r="E2596">
            <v>59781.41</v>
          </cell>
          <cell r="F2596">
            <v>-59781.41</v>
          </cell>
          <cell r="G2596">
            <v>513147.29</v>
          </cell>
          <cell r="H2596">
            <v>515961.56999999995</v>
          </cell>
          <cell r="I2596">
            <v>513147.29</v>
          </cell>
          <cell r="J2596">
            <v>-56967.13000000006</v>
          </cell>
          <cell r="K2596">
            <v>56967.130000000005</v>
          </cell>
        </row>
        <row r="2597">
          <cell r="E2597">
            <v>168738.84</v>
          </cell>
          <cell r="F2597">
            <v>-168738.84</v>
          </cell>
          <cell r="G2597">
            <v>792848.2</v>
          </cell>
          <cell r="H2597">
            <v>840823.8600000001</v>
          </cell>
          <cell r="I2597">
            <v>792848.2</v>
          </cell>
          <cell r="J2597">
            <v>-120763.17999999982</v>
          </cell>
          <cell r="K2597">
            <v>120763.17999999982</v>
          </cell>
        </row>
        <row r="2598">
          <cell r="E2598">
            <v>0</v>
          </cell>
          <cell r="F2598">
            <v>0</v>
          </cell>
          <cell r="G2598">
            <v>52688.53999999999</v>
          </cell>
          <cell r="H2598">
            <v>48884.049999999996</v>
          </cell>
          <cell r="I2598">
            <v>52688.53999999999</v>
          </cell>
          <cell r="J2598">
            <v>-3804.489999999998</v>
          </cell>
          <cell r="K2598">
            <v>3804.489999999998</v>
          </cell>
        </row>
        <row r="2599">
          <cell r="E2599">
            <v>934.88</v>
          </cell>
          <cell r="F2599">
            <v>-934.88</v>
          </cell>
          <cell r="G2599">
            <v>7223.879999999998</v>
          </cell>
          <cell r="H2599">
            <v>7945.740000000001</v>
          </cell>
          <cell r="I2599">
            <v>7223.879999999998</v>
          </cell>
          <cell r="J2599">
            <v>-213.0199999999977</v>
          </cell>
          <cell r="K2599">
            <v>213.0199999999977</v>
          </cell>
        </row>
        <row r="2600">
          <cell r="E2600">
            <v>10587.54</v>
          </cell>
          <cell r="F2600">
            <v>-10587.54</v>
          </cell>
          <cell r="G2600">
            <v>79882.68000000001</v>
          </cell>
          <cell r="H2600">
            <v>87899.20000000001</v>
          </cell>
          <cell r="I2600">
            <v>79882.68000000001</v>
          </cell>
          <cell r="J2600">
            <v>-2571.020000000004</v>
          </cell>
          <cell r="K2600">
            <v>2571.0199999999895</v>
          </cell>
        </row>
        <row r="2601">
          <cell r="E2601">
            <v>11218.99</v>
          </cell>
          <cell r="F2601">
            <v>-11218.99</v>
          </cell>
          <cell r="G2601">
            <v>84981.60000000002</v>
          </cell>
          <cell r="H2601">
            <v>93503.62</v>
          </cell>
          <cell r="I2601">
            <v>84981.60000000002</v>
          </cell>
          <cell r="J2601">
            <v>-2696.9700000000303</v>
          </cell>
          <cell r="K2601">
            <v>2696.9700000000303</v>
          </cell>
        </row>
        <row r="2602">
          <cell r="E2602">
            <v>12727.58</v>
          </cell>
          <cell r="F2602">
            <v>-12727.58</v>
          </cell>
          <cell r="G2602">
            <v>96454.56000000001</v>
          </cell>
          <cell r="H2602">
            <v>106126.30999999998</v>
          </cell>
          <cell r="I2602">
            <v>96454.56000000001</v>
          </cell>
          <cell r="J2602">
            <v>-3055.830000000031</v>
          </cell>
          <cell r="K2602">
            <v>3055.830000000031</v>
          </cell>
        </row>
        <row r="2603">
          <cell r="E2603">
            <v>0</v>
          </cell>
          <cell r="F2603">
            <v>0</v>
          </cell>
          <cell r="G2603">
            <v>12554.549999999997</v>
          </cell>
          <cell r="H2603">
            <v>12619.179999999998</v>
          </cell>
          <cell r="I2603">
            <v>12554.549999999997</v>
          </cell>
          <cell r="J2603">
            <v>64.63000000000102</v>
          </cell>
          <cell r="K2603">
            <v>-64.63000000000102</v>
          </cell>
        </row>
        <row r="2604">
          <cell r="E2604">
            <v>0</v>
          </cell>
          <cell r="F2604">
            <v>0</v>
          </cell>
          <cell r="G2604">
            <v>44366.44</v>
          </cell>
          <cell r="H2604">
            <v>45106.90000000001</v>
          </cell>
          <cell r="I2604">
            <v>44366.44</v>
          </cell>
          <cell r="J2604">
            <v>740.4600000000064</v>
          </cell>
          <cell r="K2604">
            <v>-740.4600000000064</v>
          </cell>
        </row>
        <row r="2605">
          <cell r="E2605">
            <v>0</v>
          </cell>
          <cell r="F2605">
            <v>0</v>
          </cell>
          <cell r="G2605">
            <v>68200.5</v>
          </cell>
          <cell r="H2605">
            <v>69367.51</v>
          </cell>
          <cell r="I2605">
            <v>68200.5</v>
          </cell>
          <cell r="J2605">
            <v>1167.0099999999948</v>
          </cell>
          <cell r="K2605">
            <v>-1167.0099999999948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zoomScale="80" zoomScaleNormal="80" workbookViewId="0" topLeftCell="A1">
      <selection activeCell="I12" sqref="I12"/>
    </sheetView>
  </sheetViews>
  <sheetFormatPr defaultColWidth="12.57421875" defaultRowHeight="12.75"/>
  <cols>
    <col min="1" max="1" width="7.57421875" style="0" customWidth="1"/>
    <col min="2" max="2" width="23.28125" style="0" customWidth="1"/>
    <col min="3" max="3" width="11.57421875" style="0" customWidth="1"/>
    <col min="4" max="4" width="34.57421875" style="0" customWidth="1"/>
    <col min="5" max="5" width="18.140625" style="0" customWidth="1"/>
    <col min="6" max="6" width="16.57421875" style="0" customWidth="1"/>
    <col min="7" max="7" width="18.421875" style="0" customWidth="1"/>
    <col min="8" max="8" width="13.140625" style="0" customWidth="1"/>
    <col min="9" max="9" width="21.00390625" style="0" customWidth="1"/>
    <col min="10" max="10" width="16.00390625" style="0" customWidth="1"/>
    <col min="11" max="11" width="21.00390625" style="0" customWidth="1"/>
    <col min="12" max="12" width="16.28125" style="0" customWidth="1"/>
    <col min="13" max="16384" width="11.57421875" style="0" customWidth="1"/>
  </cols>
  <sheetData>
    <row r="1" spans="1:12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2.75" hidden="1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5"/>
    </row>
    <row r="3" spans="1:12" s="2" customFormat="1" ht="12.75" customHeight="1">
      <c r="A3" s="4" t="s">
        <v>1</v>
      </c>
      <c r="B3" s="6" t="s">
        <v>2</v>
      </c>
      <c r="C3" s="6"/>
      <c r="D3" s="7" t="s">
        <v>3</v>
      </c>
      <c r="E3" s="8" t="s">
        <v>4</v>
      </c>
      <c r="F3" s="8" t="s">
        <v>5</v>
      </c>
      <c r="G3" s="7" t="s">
        <v>6</v>
      </c>
      <c r="H3" s="7" t="s">
        <v>7</v>
      </c>
      <c r="I3" s="7" t="s">
        <v>8</v>
      </c>
      <c r="J3" s="8" t="s">
        <v>9</v>
      </c>
      <c r="K3" s="8" t="s">
        <v>10</v>
      </c>
      <c r="L3" s="8" t="s">
        <v>11</v>
      </c>
    </row>
    <row r="4" spans="1:12" s="2" customFormat="1" ht="29.25" customHeight="1">
      <c r="A4" s="4"/>
      <c r="B4" s="7" t="s">
        <v>12</v>
      </c>
      <c r="C4" s="7" t="s">
        <v>13</v>
      </c>
      <c r="D4" s="7"/>
      <c r="E4" s="7"/>
      <c r="F4" s="8"/>
      <c r="G4" s="7"/>
      <c r="H4" s="7"/>
      <c r="I4" s="7"/>
      <c r="J4" s="7"/>
      <c r="K4" s="7"/>
      <c r="L4" s="8"/>
    </row>
    <row r="5" spans="1:12" s="2" customFormat="1" ht="12.75" hidden="1">
      <c r="A5" s="3"/>
      <c r="B5" s="6" t="s">
        <v>14</v>
      </c>
      <c r="C5" s="9">
        <v>11</v>
      </c>
      <c r="D5" s="3"/>
      <c r="E5" s="3"/>
      <c r="F5" s="3"/>
      <c r="G5" s="3"/>
      <c r="H5" s="3"/>
      <c r="I5" s="3"/>
      <c r="J5" s="3"/>
      <c r="K5" s="3"/>
      <c r="L5" s="10" t="s">
        <v>15</v>
      </c>
    </row>
    <row r="6" spans="1:12" s="2" customFormat="1" ht="12.75" hidden="1">
      <c r="A6" s="3">
        <v>1</v>
      </c>
      <c r="B6" s="3"/>
      <c r="C6" s="3"/>
      <c r="D6" s="3" t="s">
        <v>16</v>
      </c>
      <c r="E6" s="11">
        <f>'[1]Лицевые счета домов свод'!E2578</f>
        <v>27912.53</v>
      </c>
      <c r="F6" s="11">
        <f>'[1]Лицевые счета домов свод'!F2578</f>
        <v>30060.01</v>
      </c>
      <c r="G6" s="11">
        <f>'[1]Лицевые счета домов свод'!G2578</f>
        <v>212454</v>
      </c>
      <c r="H6" s="11">
        <f>'[1]Лицевые счета домов свод'!H2578</f>
        <v>233740.32000000004</v>
      </c>
      <c r="I6" s="11">
        <f>'[1]Лицевые счета домов свод'!I2578</f>
        <v>152594.22999999998</v>
      </c>
      <c r="J6" s="11">
        <f>'[1]Лицевые счета домов свод'!J2578</f>
        <v>111206.10000000003</v>
      </c>
      <c r="K6" s="11">
        <f>'[1]Лицевые счета домов свод'!K2578</f>
        <v>6626.209999999963</v>
      </c>
      <c r="L6" s="11"/>
    </row>
    <row r="7" spans="1:12" s="2" customFormat="1" ht="12.75" hidden="1">
      <c r="A7" s="3"/>
      <c r="B7" s="3"/>
      <c r="C7" s="3"/>
      <c r="D7" s="3" t="s">
        <v>17</v>
      </c>
      <c r="E7" s="11">
        <f>'[1]Лицевые счета домов свод'!E2579</f>
        <v>0</v>
      </c>
      <c r="F7" s="11">
        <f>'[1]Лицевые счета домов свод'!F2579</f>
        <v>0</v>
      </c>
      <c r="G7" s="11">
        <f>'[1]Лицевые счета домов свод'!G2579</f>
        <v>0</v>
      </c>
      <c r="H7" s="11">
        <f>'[1]Лицевые счета домов свод'!H2579</f>
        <v>0</v>
      </c>
      <c r="I7" s="11">
        <f>'[1]Лицевые счета домов свод'!I2579</f>
        <v>0</v>
      </c>
      <c r="J7" s="11">
        <f>'[1]Лицевые счета домов свод'!J2579</f>
        <v>0</v>
      </c>
      <c r="K7" s="11">
        <f>'[1]Лицевые счета домов свод'!K2579</f>
        <v>0</v>
      </c>
      <c r="L7" s="11"/>
    </row>
    <row r="8" spans="1:12" s="2" customFormat="1" ht="12.75" hidden="1">
      <c r="A8" s="3"/>
      <c r="B8" s="3"/>
      <c r="C8" s="3"/>
      <c r="D8" s="3" t="s">
        <v>18</v>
      </c>
      <c r="E8" s="11">
        <f>'[1]Лицевые счета домов свод'!E2580</f>
        <v>0</v>
      </c>
      <c r="F8" s="11">
        <f>'[1]Лицевые счета домов свод'!F2580</f>
        <v>0</v>
      </c>
      <c r="G8" s="11">
        <f>'[1]Лицевые счета домов свод'!G2580</f>
        <v>0</v>
      </c>
      <c r="H8" s="11">
        <f>'[1]Лицевые счета домов свод'!H2580</f>
        <v>0</v>
      </c>
      <c r="I8" s="11">
        <f>'[1]Лицевые счета домов свод'!I2580</f>
        <v>0</v>
      </c>
      <c r="J8" s="11">
        <f>'[1]Лицевые счета домов свод'!J2580</f>
        <v>0</v>
      </c>
      <c r="K8" s="11">
        <f>'[1]Лицевые счета домов свод'!K2580</f>
        <v>0</v>
      </c>
      <c r="L8" s="11"/>
    </row>
    <row r="9" spans="1:12" s="2" customFormat="1" ht="12.75" hidden="1">
      <c r="A9" s="3"/>
      <c r="B9" s="3"/>
      <c r="C9" s="3"/>
      <c r="D9" s="3" t="s">
        <v>19</v>
      </c>
      <c r="E9" s="11">
        <f>'[1]Лицевые счета домов свод'!E2581</f>
        <v>0</v>
      </c>
      <c r="F9" s="11">
        <f>'[1]Лицевые счета домов свод'!F2581</f>
        <v>0</v>
      </c>
      <c r="G9" s="11">
        <f>'[1]Лицевые счета домов свод'!G2581</f>
        <v>0</v>
      </c>
      <c r="H9" s="11">
        <f>'[1]Лицевые счета домов свод'!H2581</f>
        <v>0</v>
      </c>
      <c r="I9" s="11">
        <f>'[1]Лицевые счета домов свод'!I2581</f>
        <v>0</v>
      </c>
      <c r="J9" s="11">
        <f>'[1]Лицевые счета домов свод'!J2581</f>
        <v>0</v>
      </c>
      <c r="K9" s="11">
        <f>'[1]Лицевые счета домов свод'!K2581</f>
        <v>0</v>
      </c>
      <c r="L9" s="11"/>
    </row>
    <row r="10" spans="1:12" s="2" customFormat="1" ht="12.75" hidden="1">
      <c r="A10" s="3"/>
      <c r="B10" s="3"/>
      <c r="C10" s="3"/>
      <c r="D10" s="3" t="s">
        <v>20</v>
      </c>
      <c r="E10" s="11">
        <f>'[1]Лицевые счета домов свод'!E2582</f>
        <v>0</v>
      </c>
      <c r="F10" s="11">
        <f>'[1]Лицевые счета домов свод'!F2582</f>
        <v>0</v>
      </c>
      <c r="G10" s="11">
        <f>'[1]Лицевые счета домов свод'!G2582</f>
        <v>0</v>
      </c>
      <c r="H10" s="11">
        <f>'[1]Лицевые счета домов свод'!H2582</f>
        <v>0</v>
      </c>
      <c r="I10" s="11">
        <f>'[1]Лицевые счета домов свод'!I2582</f>
        <v>0</v>
      </c>
      <c r="J10" s="11">
        <f>'[1]Лицевые счета домов свод'!J2582</f>
        <v>0</v>
      </c>
      <c r="K10" s="11">
        <f>'[1]Лицевые счета домов свод'!K2582</f>
        <v>0</v>
      </c>
      <c r="L10" s="11"/>
    </row>
    <row r="11" spans="1:12" s="2" customFormat="1" ht="12.75" hidden="1">
      <c r="A11" s="3"/>
      <c r="B11" s="3"/>
      <c r="C11" s="3"/>
      <c r="D11" s="3" t="s">
        <v>21</v>
      </c>
      <c r="E11" s="11">
        <f>'[1]Лицевые счета домов свод'!E2583</f>
        <v>0</v>
      </c>
      <c r="F11" s="11">
        <f>'[1]Лицевые счета домов свод'!F2583</f>
        <v>4000</v>
      </c>
      <c r="G11" s="11">
        <f>'[1]Лицевые счета домов свод'!G2583</f>
        <v>800</v>
      </c>
      <c r="H11" s="11">
        <f>'[1]Лицевые счета домов свод'!H2583</f>
        <v>800</v>
      </c>
      <c r="I11" s="11">
        <f>'[1]Лицевые счета домов свод'!I2583</f>
        <v>0</v>
      </c>
      <c r="J11" s="11">
        <f>'[1]Лицевые счета домов свод'!J2583</f>
        <v>4800</v>
      </c>
      <c r="K11" s="11">
        <f>'[1]Лицевые счета домов свод'!K2583</f>
        <v>0</v>
      </c>
      <c r="L11" s="11"/>
    </row>
    <row r="12" spans="1:12" s="2" customFormat="1" ht="12.75" hidden="1">
      <c r="A12" s="3"/>
      <c r="B12" s="3"/>
      <c r="C12" s="3"/>
      <c r="D12" s="4" t="s">
        <v>22</v>
      </c>
      <c r="E12" s="4">
        <f>SUM(E6:E11)</f>
        <v>27912.53</v>
      </c>
      <c r="F12" s="4">
        <f>SUM(F6:F11)</f>
        <v>34060.009999999995</v>
      </c>
      <c r="G12" s="4">
        <f>SUM(G6:G11)</f>
        <v>213254</v>
      </c>
      <c r="H12" s="4">
        <f>SUM(H6:H11)</f>
        <v>234540.32000000004</v>
      </c>
      <c r="I12" s="4">
        <f>SUM(I6:I11)</f>
        <v>152594.22999999998</v>
      </c>
      <c r="J12" s="4">
        <f>SUM(J6:J11)</f>
        <v>116006.10000000003</v>
      </c>
      <c r="K12" s="4">
        <f>SUM(K6:K11)</f>
        <v>6626.209999999963</v>
      </c>
      <c r="L12" s="5"/>
    </row>
    <row r="13" spans="1:12" s="2" customFormat="1" ht="14.25" customHeight="1" hidden="1">
      <c r="A13" s="3"/>
      <c r="B13" s="3"/>
      <c r="C13" s="3"/>
      <c r="D13" s="12" t="s">
        <v>23</v>
      </c>
      <c r="E13" s="11">
        <f>'[1]Лицевые счета домов свод'!E2585</f>
        <v>8479.58</v>
      </c>
      <c r="F13" s="11">
        <f>'[1]Лицевые счета домов свод'!F2585</f>
        <v>-86545.7</v>
      </c>
      <c r="G13" s="11">
        <f>'[1]Лицевые счета домов свод'!G2585</f>
        <v>25239.500000000007</v>
      </c>
      <c r="H13" s="11">
        <f>'[1]Лицевые счета домов свод'!H2585</f>
        <v>27774.2</v>
      </c>
      <c r="I13" s="11">
        <f>'[1]Лицевые счета домов свод'!I2585</f>
        <v>91588.71000000002</v>
      </c>
      <c r="J13" s="11">
        <f>'[1]Лицевые счета домов свод'!J2585</f>
        <v>-150360.21000000002</v>
      </c>
      <c r="K13" s="11">
        <f>'[1]Лицевые счета домов свод'!K2585</f>
        <v>5944.880000000008</v>
      </c>
      <c r="L13" s="11"/>
    </row>
    <row r="14" spans="1:12" s="2" customFormat="1" ht="34.5" customHeight="1" hidden="1">
      <c r="A14" s="3"/>
      <c r="B14" s="3"/>
      <c r="C14" s="3"/>
      <c r="D14" s="12" t="s">
        <v>24</v>
      </c>
      <c r="E14" s="11">
        <f>'[1]Лицевые счета домов свод'!E2586</f>
        <v>8007.62</v>
      </c>
      <c r="F14" s="11">
        <f>'[1]Лицевые счета домов свод'!F2586</f>
        <v>-8007.62</v>
      </c>
      <c r="G14" s="11">
        <f>'[1]Лицевые счета домов свод'!G2586</f>
        <v>72234.36</v>
      </c>
      <c r="H14" s="11">
        <f>'[1]Лицевые счета домов свод'!H2586</f>
        <v>79488.5</v>
      </c>
      <c r="I14" s="11">
        <f>'[1]Лицевые счета домов свод'!I2586</f>
        <v>72234.36</v>
      </c>
      <c r="J14" s="11">
        <f>'[1]Лицевые счета домов свод'!J2586</f>
        <v>-753.4799999999959</v>
      </c>
      <c r="K14" s="11">
        <f>'[1]Лицевые счета домов свод'!K2586</f>
        <v>753.4799999999959</v>
      </c>
      <c r="L14" s="11"/>
    </row>
    <row r="15" spans="1:12" s="2" customFormat="1" ht="28.5" customHeight="1" hidden="1">
      <c r="A15" s="3"/>
      <c r="B15" s="3"/>
      <c r="C15" s="3"/>
      <c r="D15" s="12" t="s">
        <v>25</v>
      </c>
      <c r="E15" s="11">
        <f>'[1]Лицевые счета домов свод'!E2587</f>
        <v>2983.6</v>
      </c>
      <c r="F15" s="11">
        <f>'[1]Лицевые счета домов свод'!F2587</f>
        <v>30753.73</v>
      </c>
      <c r="G15" s="11">
        <f>'[1]Лицевые счета домов свод'!G2587</f>
        <v>23794.800000000003</v>
      </c>
      <c r="H15" s="11">
        <f>'[1]Лицевые счета домов свод'!H2587</f>
        <v>26184.460000000003</v>
      </c>
      <c r="I15" s="11">
        <f>'[1]Лицевые счета домов свод'!I2587</f>
        <v>5370</v>
      </c>
      <c r="J15" s="11">
        <f>'[1]Лицевые счета домов свод'!J2587</f>
        <v>51568.19</v>
      </c>
      <c r="K15" s="11">
        <f>'[1]Лицевые счета домов свод'!K2587</f>
        <v>593.9399999999987</v>
      </c>
      <c r="L15" s="11"/>
    </row>
    <row r="16" spans="1:12" s="2" customFormat="1" ht="28.5" customHeight="1" hidden="1">
      <c r="A16" s="3"/>
      <c r="B16" s="3"/>
      <c r="C16" s="3"/>
      <c r="D16" s="12" t="s">
        <v>26</v>
      </c>
      <c r="E16" s="11">
        <f>'[1]Лицевые счета домов свод'!E2588</f>
        <v>353.15</v>
      </c>
      <c r="F16" s="11">
        <f>'[1]Лицевые счета домов свод'!F2588</f>
        <v>-13226.15</v>
      </c>
      <c r="G16" s="11">
        <f>'[1]Лицевые счета домов свод'!G2588</f>
        <v>19120.89</v>
      </c>
      <c r="H16" s="11">
        <f>'[1]Лицевые счета домов свод'!H2588</f>
        <v>21041.079999999998</v>
      </c>
      <c r="I16" s="11">
        <f>'[1]Лицевые счета домов свод'!I2588</f>
        <v>19196.519999999997</v>
      </c>
      <c r="J16" s="11">
        <f>'[1]Лицевые счета домов свод'!J2588</f>
        <v>-11381.589999999998</v>
      </c>
      <c r="K16" s="11">
        <f>'[1]Лицевые счета домов свод'!K2588</f>
        <v>-1567.0399999999972</v>
      </c>
      <c r="L16" s="11"/>
    </row>
    <row r="17" spans="1:12" s="2" customFormat="1" ht="12.75" hidden="1">
      <c r="A17" s="3"/>
      <c r="B17" s="3"/>
      <c r="C17" s="3"/>
      <c r="D17" s="3" t="s">
        <v>27</v>
      </c>
      <c r="E17" s="11">
        <f>'[1]Лицевые счета домов свод'!E2589</f>
        <v>543.43</v>
      </c>
      <c r="F17" s="11">
        <f>'[1]Лицевые счета домов свод'!F2589</f>
        <v>-23686.13</v>
      </c>
      <c r="G17" s="11">
        <f>'[1]Лицевые счета домов свод'!G2589</f>
        <v>4334.04</v>
      </c>
      <c r="H17" s="11">
        <f>'[1]Лицевые счета домов свод'!H2589</f>
        <v>4769.33</v>
      </c>
      <c r="I17" s="11">
        <f>'[1]Лицевые счета домов свод'!I2589</f>
        <v>11041.92</v>
      </c>
      <c r="J17" s="11">
        <f>'[1]Лицевые счета домов свод'!J2589</f>
        <v>-29958.72</v>
      </c>
      <c r="K17" s="11">
        <f>'[1]Лицевые счета домов свод'!K2589</f>
        <v>108.14000000000033</v>
      </c>
      <c r="L17" s="11"/>
    </row>
    <row r="18" spans="1:12" s="2" customFormat="1" ht="31.5" customHeight="1" hidden="1">
      <c r="A18" s="3"/>
      <c r="B18" s="3"/>
      <c r="C18" s="3"/>
      <c r="D18" s="12" t="s">
        <v>28</v>
      </c>
      <c r="E18" s="11">
        <f>'[1]Лицевые счета домов свод'!E2590</f>
        <v>15.96</v>
      </c>
      <c r="F18" s="11">
        <f>'[1]Лицевые счета домов свод'!F2590</f>
        <v>196.46</v>
      </c>
      <c r="G18" s="11">
        <f>'[1]Лицевые счета домов свод'!G2590</f>
        <v>127.44000000000001</v>
      </c>
      <c r="H18" s="11">
        <f>'[1]Лицевые счета домов свод'!H2590</f>
        <v>140.27</v>
      </c>
      <c r="I18" s="11">
        <f>'[1]Лицевые счета домов свод'!I2590</f>
        <v>0</v>
      </c>
      <c r="J18" s="11">
        <f>'[1]Лицевые счета домов свод'!J2590</f>
        <v>336.73</v>
      </c>
      <c r="K18" s="11">
        <f>'[1]Лицевые счета домов свод'!K2590</f>
        <v>3.1299999999999955</v>
      </c>
      <c r="L18" s="11"/>
    </row>
    <row r="19" spans="1:12" s="2" customFormat="1" ht="43.5" customHeight="1" hidden="1">
      <c r="A19" s="3"/>
      <c r="B19" s="3"/>
      <c r="C19" s="3"/>
      <c r="D19" s="12" t="s">
        <v>29</v>
      </c>
      <c r="E19" s="11">
        <f>'[1]Лицевые счета домов свод'!E2591</f>
        <v>3898.86</v>
      </c>
      <c r="F19" s="11">
        <f>'[1]Лицевые счета домов свод'!F2591</f>
        <v>-3898.86</v>
      </c>
      <c r="G19" s="11">
        <f>'[1]Лицевые счета домов свод'!G2591</f>
        <v>36117.21</v>
      </c>
      <c r="H19" s="11">
        <f>'[1]Лицевые счета домов свод'!H2591</f>
        <v>39744.259999999995</v>
      </c>
      <c r="I19" s="11">
        <f>'[1]Лицевые счета домов свод'!I2591</f>
        <v>36117.21</v>
      </c>
      <c r="J19" s="11">
        <f>'[1]Лицевые счета домов свод'!J2591</f>
        <v>-271.81000000000495</v>
      </c>
      <c r="K19" s="11">
        <f>'[1]Лицевые счета домов свод'!K2591</f>
        <v>271.81000000000495</v>
      </c>
      <c r="L19" s="11"/>
    </row>
    <row r="20" spans="1:12" s="2" customFormat="1" ht="21.75" customHeight="1" hidden="1">
      <c r="A20" s="3"/>
      <c r="B20" s="3"/>
      <c r="C20" s="3"/>
      <c r="D20" s="12" t="s">
        <v>30</v>
      </c>
      <c r="E20" s="11">
        <f>'[1]Лицевые счета домов свод'!E2592</f>
        <v>2823.89</v>
      </c>
      <c r="F20" s="11">
        <f>'[1]Лицевые счета домов свод'!F2592</f>
        <v>-50195.96</v>
      </c>
      <c r="G20" s="11">
        <f>'[1]Лицевые счета домов свод'!G2592</f>
        <v>22520.16</v>
      </c>
      <c r="H20" s="11">
        <f>'[1]Лицевые счета домов свод'!H2592</f>
        <v>24781.690000000002</v>
      </c>
      <c r="I20" s="11">
        <f>'[1]Лицевые счета домов свод'!I2592</f>
        <v>81044.61986</v>
      </c>
      <c r="J20" s="11">
        <f>'[1]Лицевые счета домов свод'!J2592</f>
        <v>-106458.88986</v>
      </c>
      <c r="K20" s="11">
        <f>'[1]Лицевые счета домов свод'!K2592</f>
        <v>562.359999999997</v>
      </c>
      <c r="L20" s="11"/>
    </row>
    <row r="21" spans="1:12" s="2" customFormat="1" ht="29.25" customHeight="1" hidden="1">
      <c r="A21" s="3"/>
      <c r="B21" s="3"/>
      <c r="C21" s="3"/>
      <c r="D21" s="12" t="s">
        <v>31</v>
      </c>
      <c r="E21" s="11">
        <f>'[1]Лицевые счета домов свод'!E2593</f>
        <v>484.85</v>
      </c>
      <c r="F21" s="11">
        <f>'[1]Лицевые счета домов свод'!F2593</f>
        <v>-11694.13</v>
      </c>
      <c r="G21" s="11">
        <f>'[1]Лицевые счета домов свод'!G2593</f>
        <v>3866.6400000000012</v>
      </c>
      <c r="H21" s="11">
        <f>'[1]Лицевые счета домов свод'!H2593</f>
        <v>4254.98</v>
      </c>
      <c r="I21" s="11">
        <f>'[1]Лицевые счета домов свод'!I2593</f>
        <v>0</v>
      </c>
      <c r="J21" s="11">
        <f>'[1]Лицевые счета домов свод'!J2593</f>
        <v>-7439.15</v>
      </c>
      <c r="K21" s="11">
        <f>'[1]Лицевые счета домов свод'!K2593</f>
        <v>96.51000000000204</v>
      </c>
      <c r="L21" s="11"/>
    </row>
    <row r="22" spans="1:12" s="2" customFormat="1" ht="12.75" hidden="1">
      <c r="A22" s="3"/>
      <c r="B22" s="3"/>
      <c r="C22" s="3"/>
      <c r="D22" s="4" t="s">
        <v>32</v>
      </c>
      <c r="E22" s="4">
        <f>SUM(E13:E21)</f>
        <v>27590.939999999995</v>
      </c>
      <c r="F22" s="4">
        <f>SUM(F13:F21)</f>
        <v>-166304.36</v>
      </c>
      <c r="G22" s="4">
        <f>SUM(G13:G21)</f>
        <v>207355.04</v>
      </c>
      <c r="H22" s="4">
        <f>SUM(H13:H21)</f>
        <v>228178.77</v>
      </c>
      <c r="I22" s="13">
        <f>SUM(I13:I21)</f>
        <v>316593.33986000007</v>
      </c>
      <c r="J22" s="13">
        <f>SUM(J13:J21)</f>
        <v>-254718.92986</v>
      </c>
      <c r="K22" s="4">
        <f>SUM(K13:K21)</f>
        <v>6767.21000000001</v>
      </c>
      <c r="L22" s="5"/>
    </row>
    <row r="23" spans="1:12" s="2" customFormat="1" ht="12.75" hidden="1">
      <c r="A23" s="3"/>
      <c r="B23" s="3"/>
      <c r="C23" s="3"/>
      <c r="D23" s="3" t="s">
        <v>33</v>
      </c>
      <c r="E23" s="11">
        <f>'[1]Лицевые счета домов свод'!E2595</f>
        <v>10409.58</v>
      </c>
      <c r="F23" s="11">
        <f>'[1]Лицевые счета домов свод'!F2595</f>
        <v>-10409.58</v>
      </c>
      <c r="G23" s="11">
        <f>'[1]Лицевые счета домов свод'!G2595</f>
        <v>84981.60000000002</v>
      </c>
      <c r="H23" s="11">
        <f>'[1]Лицевые счета домов свод'!H2595</f>
        <v>93508.26000000001</v>
      </c>
      <c r="I23" s="11">
        <f>'[1]Лицевые счета домов свод'!I2595</f>
        <v>84981.60000000002</v>
      </c>
      <c r="J23" s="11">
        <f>'[1]Лицевые счета домов свод'!J2595</f>
        <v>-1882.9200000000128</v>
      </c>
      <c r="K23" s="11">
        <f>'[1]Лицевые счета домов свод'!K2595</f>
        <v>1882.9200000000128</v>
      </c>
      <c r="L23" s="11"/>
    </row>
    <row r="24" spans="1:12" s="2" customFormat="1" ht="12.75" hidden="1">
      <c r="A24" s="3"/>
      <c r="B24" s="3"/>
      <c r="C24" s="3"/>
      <c r="D24" s="3" t="s">
        <v>34</v>
      </c>
      <c r="E24" s="11">
        <f>'[1]Лицевые счета домов свод'!E2596</f>
        <v>59781.41</v>
      </c>
      <c r="F24" s="11">
        <f>'[1]Лицевые счета домов свод'!F2596</f>
        <v>-59781.41</v>
      </c>
      <c r="G24" s="11">
        <f>'[1]Лицевые счета домов свод'!G2596</f>
        <v>513147.29</v>
      </c>
      <c r="H24" s="11">
        <f>'[1]Лицевые счета домов свод'!H2596</f>
        <v>515961.56999999995</v>
      </c>
      <c r="I24" s="11">
        <f>'[1]Лицевые счета домов свод'!I2596</f>
        <v>513147.29</v>
      </c>
      <c r="J24" s="11">
        <f>'[1]Лицевые счета домов свод'!J2596</f>
        <v>-56967.13000000006</v>
      </c>
      <c r="K24" s="11">
        <f>'[1]Лицевые счета домов свод'!K2596</f>
        <v>56967.130000000005</v>
      </c>
      <c r="L24" s="11"/>
    </row>
    <row r="25" spans="1:12" s="2" customFormat="1" ht="12.75">
      <c r="A25" s="3"/>
      <c r="B25" s="3"/>
      <c r="C25" s="3"/>
      <c r="D25" s="3" t="s">
        <v>35</v>
      </c>
      <c r="E25" s="11">
        <f>'[1]Лицевые счета домов свод'!E2597</f>
        <v>168738.84</v>
      </c>
      <c r="F25" s="11">
        <f>'[1]Лицевые счета домов свод'!F2597</f>
        <v>-168738.84</v>
      </c>
      <c r="G25" s="11">
        <f>'[1]Лицевые счета домов свод'!G2597</f>
        <v>792848.2</v>
      </c>
      <c r="H25" s="11">
        <f>'[1]Лицевые счета домов свод'!H2597</f>
        <v>840823.8600000001</v>
      </c>
      <c r="I25" s="11">
        <f>'[1]Лицевые счета домов свод'!I2597</f>
        <v>792848.2</v>
      </c>
      <c r="J25" s="11">
        <f>'[1]Лицевые счета домов свод'!J2597</f>
        <v>-120763.17999999982</v>
      </c>
      <c r="K25" s="11">
        <f>'[1]Лицевые счета домов свод'!K2597</f>
        <v>120763.17999999982</v>
      </c>
      <c r="L25" s="11"/>
    </row>
    <row r="26" spans="1:12" s="2" customFormat="1" ht="12.75" hidden="1">
      <c r="A26" s="3"/>
      <c r="B26" s="3"/>
      <c r="C26" s="3"/>
      <c r="D26" s="3" t="s">
        <v>36</v>
      </c>
      <c r="E26" s="11">
        <f>'[1]Лицевые счета домов свод'!E2598</f>
        <v>0</v>
      </c>
      <c r="F26" s="11">
        <f>'[1]Лицевые счета домов свод'!F2598</f>
        <v>0</v>
      </c>
      <c r="G26" s="11">
        <f>'[1]Лицевые счета домов свод'!G2598</f>
        <v>52688.53999999999</v>
      </c>
      <c r="H26" s="11">
        <f>'[1]Лицевые счета домов свод'!H2598</f>
        <v>48884.049999999996</v>
      </c>
      <c r="I26" s="11">
        <f>'[1]Лицевые счета домов свод'!I2598</f>
        <v>52688.53999999999</v>
      </c>
      <c r="J26" s="11">
        <f>'[1]Лицевые счета домов свод'!J2598</f>
        <v>-3804.489999999998</v>
      </c>
      <c r="K26" s="11">
        <f>'[1]Лицевые счета домов свод'!K2598</f>
        <v>3804.489999999998</v>
      </c>
      <c r="L26" s="11"/>
    </row>
    <row r="27" spans="1:12" s="2" customFormat="1" ht="12.75" hidden="1">
      <c r="A27" s="3"/>
      <c r="B27" s="3"/>
      <c r="C27" s="3"/>
      <c r="D27" s="3" t="s">
        <v>37</v>
      </c>
      <c r="E27" s="11">
        <f>'[1]Лицевые счета домов свод'!E2599</f>
        <v>934.88</v>
      </c>
      <c r="F27" s="11">
        <f>'[1]Лицевые счета домов свод'!F2599</f>
        <v>-934.88</v>
      </c>
      <c r="G27" s="11">
        <f>'[1]Лицевые счета домов свод'!G2599</f>
        <v>7223.879999999998</v>
      </c>
      <c r="H27" s="11">
        <f>'[1]Лицевые счета домов свод'!H2599</f>
        <v>7945.740000000001</v>
      </c>
      <c r="I27" s="11">
        <f>'[1]Лицевые счета домов свод'!I2599</f>
        <v>7223.879999999998</v>
      </c>
      <c r="J27" s="11">
        <f>'[1]Лицевые счета домов свод'!J2599</f>
        <v>-213.0199999999977</v>
      </c>
      <c r="K27" s="11">
        <f>'[1]Лицевые счета домов свод'!K2599</f>
        <v>213.0199999999977</v>
      </c>
      <c r="L27" s="11"/>
    </row>
    <row r="28" spans="1:12" s="2" customFormat="1" ht="12.75" hidden="1">
      <c r="A28" s="3"/>
      <c r="B28" s="3"/>
      <c r="C28" s="3"/>
      <c r="D28" s="3" t="s">
        <v>38</v>
      </c>
      <c r="E28" s="11">
        <f>'[1]Лицевые счета домов свод'!E2600</f>
        <v>10587.54</v>
      </c>
      <c r="F28" s="11">
        <f>'[1]Лицевые счета домов свод'!F2600</f>
        <v>-10587.54</v>
      </c>
      <c r="G28" s="11">
        <f>'[1]Лицевые счета домов свод'!G2600</f>
        <v>79882.68000000001</v>
      </c>
      <c r="H28" s="11">
        <f>'[1]Лицевые счета домов свод'!H2600</f>
        <v>87899.20000000001</v>
      </c>
      <c r="I28" s="11">
        <f>'[1]Лицевые счета домов свод'!I2600</f>
        <v>79882.68000000001</v>
      </c>
      <c r="J28" s="11">
        <f>'[1]Лицевые счета домов свод'!J2600</f>
        <v>-2571.020000000004</v>
      </c>
      <c r="K28" s="11">
        <f>'[1]Лицевые счета домов свод'!K2600</f>
        <v>2571.0199999999895</v>
      </c>
      <c r="L28" s="11"/>
    </row>
    <row r="29" spans="1:12" s="2" customFormat="1" ht="12.75" hidden="1">
      <c r="A29" s="3"/>
      <c r="B29" s="3"/>
      <c r="C29" s="3"/>
      <c r="D29" s="3" t="s">
        <v>39</v>
      </c>
      <c r="E29" s="11">
        <f>'[1]Лицевые счета домов свод'!E2601</f>
        <v>11218.99</v>
      </c>
      <c r="F29" s="11">
        <f>'[1]Лицевые счета домов свод'!F2601</f>
        <v>-11218.99</v>
      </c>
      <c r="G29" s="11">
        <f>'[1]Лицевые счета домов свод'!G2601</f>
        <v>84981.60000000002</v>
      </c>
      <c r="H29" s="11">
        <f>'[1]Лицевые счета домов свод'!H2601</f>
        <v>93503.62</v>
      </c>
      <c r="I29" s="11">
        <f>'[1]Лицевые счета домов свод'!I2601</f>
        <v>84981.60000000002</v>
      </c>
      <c r="J29" s="11">
        <f>'[1]Лицевые счета домов свод'!J2601</f>
        <v>-2696.9700000000303</v>
      </c>
      <c r="K29" s="11">
        <f>'[1]Лицевые счета домов свод'!K2601</f>
        <v>2696.9700000000303</v>
      </c>
      <c r="L29" s="11"/>
    </row>
    <row r="30" spans="1:12" s="2" customFormat="1" ht="12.75" hidden="1">
      <c r="A30" s="3"/>
      <c r="B30" s="3"/>
      <c r="C30" s="3"/>
      <c r="D30" s="3" t="s">
        <v>40</v>
      </c>
      <c r="E30" s="11">
        <f>'[1]Лицевые счета домов свод'!E2602</f>
        <v>12727.58</v>
      </c>
      <c r="F30" s="11">
        <f>'[1]Лицевые счета домов свод'!F2602</f>
        <v>-12727.58</v>
      </c>
      <c r="G30" s="11">
        <f>'[1]Лицевые счета домов свод'!G2602</f>
        <v>96454.56000000001</v>
      </c>
      <c r="H30" s="11">
        <f>'[1]Лицевые счета домов свод'!H2602</f>
        <v>106126.30999999998</v>
      </c>
      <c r="I30" s="11">
        <f>'[1]Лицевые счета домов свод'!I2602</f>
        <v>96454.56000000001</v>
      </c>
      <c r="J30" s="11">
        <f>'[1]Лицевые счета домов свод'!J2602</f>
        <v>-3055.830000000031</v>
      </c>
      <c r="K30" s="11">
        <f>'[1]Лицевые счета домов свод'!K2602</f>
        <v>3055.830000000031</v>
      </c>
      <c r="L30" s="11"/>
    </row>
    <row r="31" spans="1:12" s="2" customFormat="1" ht="12.75" hidden="1">
      <c r="A31" s="3"/>
      <c r="B31" s="3"/>
      <c r="C31" s="3"/>
      <c r="D31" s="3" t="s">
        <v>41</v>
      </c>
      <c r="E31" s="11">
        <f>'[1]Лицевые счета домов свод'!E2603</f>
        <v>0</v>
      </c>
      <c r="F31" s="11">
        <f>'[1]Лицевые счета домов свод'!F2603</f>
        <v>0</v>
      </c>
      <c r="G31" s="11">
        <f>'[1]Лицевые счета домов свод'!G2603</f>
        <v>12554.549999999997</v>
      </c>
      <c r="H31" s="11">
        <f>'[1]Лицевые счета домов свод'!H2603</f>
        <v>12619.179999999998</v>
      </c>
      <c r="I31" s="11">
        <f>'[1]Лицевые счета домов свод'!I2603</f>
        <v>12554.549999999997</v>
      </c>
      <c r="J31" s="11">
        <f>'[1]Лицевые счета домов свод'!J2603</f>
        <v>64.63000000000102</v>
      </c>
      <c r="K31" s="11">
        <f>'[1]Лицевые счета домов свод'!K2603</f>
        <v>-64.63000000000102</v>
      </c>
      <c r="L31" s="11"/>
    </row>
    <row r="32" spans="1:12" s="2" customFormat="1" ht="12.75" hidden="1">
      <c r="A32" s="3"/>
      <c r="B32" s="3"/>
      <c r="C32" s="3"/>
      <c r="D32" s="3" t="s">
        <v>42</v>
      </c>
      <c r="E32" s="11">
        <f>'[1]Лицевые счета домов свод'!E2604</f>
        <v>0</v>
      </c>
      <c r="F32" s="11">
        <f>'[1]Лицевые счета домов свод'!F2604</f>
        <v>0</v>
      </c>
      <c r="G32" s="11">
        <f>'[1]Лицевые счета домов свод'!G2604</f>
        <v>44366.44</v>
      </c>
      <c r="H32" s="11">
        <f>'[1]Лицевые счета домов свод'!H2604</f>
        <v>45106.90000000001</v>
      </c>
      <c r="I32" s="11">
        <f>'[1]Лицевые счета домов свод'!I2604</f>
        <v>44366.44</v>
      </c>
      <c r="J32" s="11">
        <f>'[1]Лицевые счета домов свод'!J2604</f>
        <v>740.4600000000064</v>
      </c>
      <c r="K32" s="11">
        <f>'[1]Лицевые счета домов свод'!K2604</f>
        <v>-740.4600000000064</v>
      </c>
      <c r="L32" s="11"/>
    </row>
    <row r="33" spans="1:12" s="2" customFormat="1" ht="12.75" hidden="1">
      <c r="A33" s="3"/>
      <c r="B33" s="3"/>
      <c r="C33" s="3"/>
      <c r="D33" s="3" t="s">
        <v>43</v>
      </c>
      <c r="E33" s="11">
        <f>'[1]Лицевые счета домов свод'!E2605</f>
        <v>0</v>
      </c>
      <c r="F33" s="11">
        <f>'[1]Лицевые счета домов свод'!F2605</f>
        <v>0</v>
      </c>
      <c r="G33" s="11">
        <f>'[1]Лицевые счета домов свод'!G2605</f>
        <v>68200.5</v>
      </c>
      <c r="H33" s="11">
        <f>'[1]Лицевые счета домов свод'!H2605</f>
        <v>69367.51</v>
      </c>
      <c r="I33" s="11">
        <f>'[1]Лицевые счета домов свод'!I2605</f>
        <v>68200.5</v>
      </c>
      <c r="J33" s="11">
        <f>'[1]Лицевые счета домов свод'!J2605</f>
        <v>1167.0099999999948</v>
      </c>
      <c r="K33" s="11">
        <f>'[1]Лицевые счета домов свод'!K2605</f>
        <v>-1167.0099999999948</v>
      </c>
      <c r="L33" s="11"/>
    </row>
    <row r="34" spans="1:12" s="2" customFormat="1" ht="12.75">
      <c r="A34" s="3"/>
      <c r="B34" s="6" t="s">
        <v>14</v>
      </c>
      <c r="C34" s="9">
        <v>11</v>
      </c>
      <c r="D34" s="3"/>
      <c r="E34" s="4">
        <f>SUM(E23:E33)+E22+E12</f>
        <v>329902.29000000004</v>
      </c>
      <c r="F34" s="4">
        <f>SUM(F23:F33)+F22+F12</f>
        <v>-406643.17</v>
      </c>
      <c r="G34" s="4">
        <f>SUM(G23:G33)+G22+G12</f>
        <v>2257938.88</v>
      </c>
      <c r="H34" s="4">
        <f>SUM(H23:H33)+H22+H12</f>
        <v>2384465.2899999996</v>
      </c>
      <c r="I34" s="4">
        <f>SUM(I23:I33)+I22+I12</f>
        <v>2306517.40986</v>
      </c>
      <c r="J34" s="13">
        <f>SUM(J23:J33)+J22+J12</f>
        <v>-328695.28985999984</v>
      </c>
      <c r="K34" s="4">
        <f>SUM(K23:K33)+K22+K12</f>
        <v>203375.8799999998</v>
      </c>
      <c r="L34" s="10" t="s">
        <v>15</v>
      </c>
    </row>
  </sheetData>
  <sheetProtection selectLockedCells="1" selectUnlockedCells="1"/>
  <mergeCells count="12"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zoomScale="80" zoomScaleNormal="80" workbookViewId="0" topLeftCell="A22">
      <selection activeCell="E37" sqref="E37"/>
    </sheetView>
  </sheetViews>
  <sheetFormatPr defaultColWidth="12.57421875" defaultRowHeight="12.75"/>
  <cols>
    <col min="1" max="1" width="8.7109375" style="2" customWidth="1"/>
    <col min="2" max="2" width="46.421875" style="2" customWidth="1"/>
    <col min="3" max="3" width="26.140625" style="2" customWidth="1"/>
    <col min="4" max="4" width="34.7109375" style="2" customWidth="1"/>
    <col min="5" max="5" width="20.00390625" style="2" customWidth="1"/>
    <col min="6" max="16384" width="11.57421875" style="2" customWidth="1"/>
  </cols>
  <sheetData>
    <row r="1" spans="1:5" ht="21" customHeight="1">
      <c r="A1" s="14" t="s">
        <v>44</v>
      </c>
      <c r="B1" s="14"/>
      <c r="C1" s="14"/>
      <c r="D1" s="14"/>
      <c r="E1" s="14"/>
    </row>
    <row r="2" spans="1:5" ht="12.75">
      <c r="A2" s="15" t="s">
        <v>1</v>
      </c>
      <c r="B2" s="16" t="s">
        <v>45</v>
      </c>
      <c r="C2" s="16" t="s">
        <v>2</v>
      </c>
      <c r="D2" s="16" t="s">
        <v>46</v>
      </c>
      <c r="E2" s="16" t="s">
        <v>47</v>
      </c>
    </row>
    <row r="3" spans="1:5" ht="12.75">
      <c r="A3" s="17">
        <v>1</v>
      </c>
      <c r="B3" s="17" t="s">
        <v>48</v>
      </c>
      <c r="C3" s="17" t="s">
        <v>49</v>
      </c>
      <c r="D3" s="17" t="s">
        <v>50</v>
      </c>
      <c r="E3" s="17">
        <v>50803.12</v>
      </c>
    </row>
    <row r="4" spans="1:5" ht="12.75" hidden="1">
      <c r="A4" s="17">
        <v>5</v>
      </c>
      <c r="B4" s="17"/>
      <c r="C4" s="17"/>
      <c r="D4" s="17"/>
      <c r="E4" s="17"/>
    </row>
    <row r="5" spans="1:5" ht="12.75" hidden="1">
      <c r="A5" s="18"/>
      <c r="B5" s="18" t="s">
        <v>51</v>
      </c>
      <c r="C5" s="18"/>
      <c r="D5" s="18"/>
      <c r="E5" s="18">
        <f>E3</f>
        <v>50803.12</v>
      </c>
    </row>
    <row r="6" spans="1:5" ht="17.25" customHeight="1">
      <c r="A6" s="14" t="s">
        <v>52</v>
      </c>
      <c r="B6" s="14"/>
      <c r="C6" s="14"/>
      <c r="D6" s="14"/>
      <c r="E6" s="14"/>
    </row>
    <row r="7" spans="1:5" ht="12.75">
      <c r="A7" s="15" t="s">
        <v>1</v>
      </c>
      <c r="B7" s="16" t="s">
        <v>45</v>
      </c>
      <c r="C7" s="16" t="s">
        <v>2</v>
      </c>
      <c r="D7" s="16" t="s">
        <v>46</v>
      </c>
      <c r="E7" s="16" t="s">
        <v>47</v>
      </c>
    </row>
    <row r="8" spans="1:5" ht="12.75">
      <c r="A8" s="17">
        <v>1</v>
      </c>
      <c r="B8" s="19" t="s">
        <v>53</v>
      </c>
      <c r="C8" s="17" t="s">
        <v>49</v>
      </c>
      <c r="D8" s="17"/>
      <c r="E8" s="17">
        <v>11357.74</v>
      </c>
    </row>
    <row r="9" spans="1:5" ht="12.75" hidden="1">
      <c r="A9" s="17">
        <v>2</v>
      </c>
      <c r="B9" s="20"/>
      <c r="C9" s="17"/>
      <c r="D9" s="17"/>
      <c r="E9" s="17"/>
    </row>
    <row r="10" spans="1:5" ht="12.75" hidden="1">
      <c r="A10" s="18"/>
      <c r="B10" s="18" t="s">
        <v>51</v>
      </c>
      <c r="C10" s="18"/>
      <c r="D10" s="18"/>
      <c r="E10" s="18">
        <f>E8+E9</f>
        <v>11357.74</v>
      </c>
    </row>
    <row r="11" spans="1:5" s="22" customFormat="1" ht="17.25" customHeight="1">
      <c r="A11" s="21" t="s">
        <v>54</v>
      </c>
      <c r="B11" s="21"/>
      <c r="C11" s="21"/>
      <c r="D11" s="21"/>
      <c r="E11" s="21"/>
    </row>
    <row r="12" spans="1:5" ht="12.75">
      <c r="A12" s="15" t="s">
        <v>1</v>
      </c>
      <c r="B12" s="16" t="s">
        <v>45</v>
      </c>
      <c r="C12" s="16" t="s">
        <v>2</v>
      </c>
      <c r="D12" s="16" t="s">
        <v>46</v>
      </c>
      <c r="E12" s="16" t="s">
        <v>47</v>
      </c>
    </row>
    <row r="13" spans="1:5" ht="12.75">
      <c r="A13" s="17">
        <v>1</v>
      </c>
      <c r="B13" s="17" t="s">
        <v>55</v>
      </c>
      <c r="C13" s="17" t="s">
        <v>49</v>
      </c>
      <c r="D13" s="17" t="s">
        <v>56</v>
      </c>
      <c r="E13" s="17">
        <v>7793.72</v>
      </c>
    </row>
    <row r="14" spans="1:5" ht="12.75">
      <c r="A14" s="17">
        <v>2</v>
      </c>
      <c r="B14" s="17" t="s">
        <v>48</v>
      </c>
      <c r="C14" s="17" t="s">
        <v>49</v>
      </c>
      <c r="D14" s="17" t="s">
        <v>57</v>
      </c>
      <c r="E14" s="17">
        <v>27955.14</v>
      </c>
    </row>
    <row r="15" spans="1:5" ht="12.75" hidden="1">
      <c r="A15" s="17">
        <v>3</v>
      </c>
      <c r="B15" s="17"/>
      <c r="C15" s="17"/>
      <c r="D15" s="17"/>
      <c r="E15" s="17"/>
    </row>
    <row r="16" spans="1:5" ht="12.75" hidden="1">
      <c r="A16" s="18"/>
      <c r="B16" s="18" t="s">
        <v>51</v>
      </c>
      <c r="C16" s="18"/>
      <c r="D16" s="18"/>
      <c r="E16" s="18">
        <f>E13+E14+E15</f>
        <v>35748.86</v>
      </c>
    </row>
    <row r="17" ht="12.75" hidden="1"/>
    <row r="18" spans="1:5" s="22" customFormat="1" ht="12.75">
      <c r="A18" s="21" t="s">
        <v>58</v>
      </c>
      <c r="B18" s="21"/>
      <c r="C18" s="21"/>
      <c r="D18" s="21"/>
      <c r="E18" s="21"/>
    </row>
    <row r="19" spans="1:5" ht="12.75">
      <c r="A19" s="15" t="s">
        <v>1</v>
      </c>
      <c r="B19" s="16" t="s">
        <v>45</v>
      </c>
      <c r="C19" s="16" t="s">
        <v>2</v>
      </c>
      <c r="D19" s="16" t="s">
        <v>46</v>
      </c>
      <c r="E19" s="16" t="s">
        <v>47</v>
      </c>
    </row>
    <row r="20" spans="1:5" ht="12.75">
      <c r="A20" s="17">
        <v>1</v>
      </c>
      <c r="B20" s="17" t="s">
        <v>48</v>
      </c>
      <c r="C20" s="17" t="s">
        <v>49</v>
      </c>
      <c r="D20" s="17" t="s">
        <v>59</v>
      </c>
      <c r="E20" s="17">
        <v>42425.4</v>
      </c>
    </row>
    <row r="21" spans="1:5" ht="12.75" hidden="1">
      <c r="A21" s="17">
        <v>2</v>
      </c>
      <c r="B21" s="20"/>
      <c r="C21" s="17"/>
      <c r="D21" s="17"/>
      <c r="E21" s="17"/>
    </row>
    <row r="22" spans="1:5" ht="12.75" hidden="1">
      <c r="A22" s="17">
        <v>3</v>
      </c>
      <c r="B22" s="20"/>
      <c r="C22" s="17"/>
      <c r="D22" s="17"/>
      <c r="E22" s="17"/>
    </row>
    <row r="23" spans="1:5" ht="12.75" hidden="1">
      <c r="A23" s="17">
        <v>4</v>
      </c>
      <c r="B23" s="20"/>
      <c r="C23" s="17"/>
      <c r="D23" s="17"/>
      <c r="E23" s="17"/>
    </row>
    <row r="24" spans="1:5" ht="12.75" hidden="1">
      <c r="A24" s="17">
        <v>5</v>
      </c>
      <c r="B24" s="20"/>
      <c r="C24" s="17"/>
      <c r="D24" s="17"/>
      <c r="E24" s="17"/>
    </row>
    <row r="25" spans="1:5" ht="12.75" hidden="1">
      <c r="A25" s="18"/>
      <c r="B25" s="18" t="s">
        <v>51</v>
      </c>
      <c r="C25" s="18"/>
      <c r="D25" s="18"/>
      <c r="E25" s="18">
        <f>E20+E21+E22+E23+E24</f>
        <v>42425.4</v>
      </c>
    </row>
    <row r="26" ht="12.75" hidden="1"/>
    <row r="27" spans="1:5" s="22" customFormat="1" ht="12.75">
      <c r="A27" s="21" t="s">
        <v>60</v>
      </c>
      <c r="B27" s="21"/>
      <c r="C27" s="21"/>
      <c r="D27" s="21"/>
      <c r="E27" s="21"/>
    </row>
    <row r="28" spans="1:5" ht="12.75">
      <c r="A28" s="15" t="s">
        <v>1</v>
      </c>
      <c r="B28" s="16" t="s">
        <v>45</v>
      </c>
      <c r="C28" s="16" t="s">
        <v>2</v>
      </c>
      <c r="D28" s="16" t="s">
        <v>46</v>
      </c>
      <c r="E28" s="16" t="s">
        <v>47</v>
      </c>
    </row>
    <row r="29" spans="1:5" ht="12.75">
      <c r="A29" s="17">
        <v>1</v>
      </c>
      <c r="B29" s="20" t="s">
        <v>61</v>
      </c>
      <c r="C29" s="17" t="s">
        <v>49</v>
      </c>
      <c r="D29" s="17" t="s">
        <v>62</v>
      </c>
      <c r="E29" s="17">
        <v>4560.77</v>
      </c>
    </row>
    <row r="30" spans="1:5" ht="12.75" hidden="1">
      <c r="A30" s="17">
        <v>2</v>
      </c>
      <c r="B30" s="17"/>
      <c r="C30" s="17"/>
      <c r="D30" s="17"/>
      <c r="E30" s="17"/>
    </row>
    <row r="31" spans="1:5" ht="12.75" hidden="1">
      <c r="A31" s="17">
        <v>3</v>
      </c>
      <c r="B31" s="17"/>
      <c r="C31" s="17"/>
      <c r="D31" s="17"/>
      <c r="E31" s="17"/>
    </row>
    <row r="32" spans="1:5" ht="12.75" hidden="1">
      <c r="A32" s="18"/>
      <c r="B32" s="18" t="s">
        <v>51</v>
      </c>
      <c r="C32" s="18"/>
      <c r="D32" s="18"/>
      <c r="E32" s="18">
        <f>E29+E30+E31</f>
        <v>4560.77</v>
      </c>
    </row>
    <row r="33" ht="12.75" hidden="1"/>
    <row r="34" spans="1:5" s="22" customFormat="1" ht="12.75">
      <c r="A34" s="21" t="s">
        <v>63</v>
      </c>
      <c r="B34" s="21"/>
      <c r="C34" s="21"/>
      <c r="D34" s="21"/>
      <c r="E34" s="21"/>
    </row>
    <row r="35" spans="1:5" ht="12.75">
      <c r="A35" s="15" t="s">
        <v>1</v>
      </c>
      <c r="B35" s="16" t="s">
        <v>45</v>
      </c>
      <c r="C35" s="16" t="s">
        <v>2</v>
      </c>
      <c r="D35" s="16" t="s">
        <v>46</v>
      </c>
      <c r="E35" s="16" t="s">
        <v>47</v>
      </c>
    </row>
    <row r="36" spans="1:5" ht="12.75">
      <c r="A36" s="17">
        <v>1</v>
      </c>
      <c r="B36" s="19" t="s">
        <v>64</v>
      </c>
      <c r="C36" s="17" t="s">
        <v>49</v>
      </c>
      <c r="D36" s="17" t="s">
        <v>65</v>
      </c>
      <c r="E36" s="17">
        <v>7698.34</v>
      </c>
    </row>
    <row r="37" spans="1:5" ht="12.75" hidden="1">
      <c r="A37" s="17">
        <v>2</v>
      </c>
      <c r="B37" s="17"/>
      <c r="C37" s="17"/>
      <c r="D37" s="17"/>
      <c r="E37" s="17"/>
    </row>
    <row r="38" spans="1:5" ht="12.75" hidden="1">
      <c r="A38" s="17">
        <v>3</v>
      </c>
      <c r="B38" s="17"/>
      <c r="C38" s="17"/>
      <c r="D38" s="17"/>
      <c r="E38" s="17"/>
    </row>
    <row r="39" spans="1:5" ht="12.75" hidden="1">
      <c r="A39" s="18"/>
      <c r="B39" s="18" t="s">
        <v>51</v>
      </c>
      <c r="C39" s="18"/>
      <c r="D39" s="18"/>
      <c r="E39" s="18">
        <f>E36+E37+E38</f>
        <v>7698.34</v>
      </c>
    </row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spans="1:5" ht="12.75" hidden="1">
      <c r="A47" s="23"/>
      <c r="B47" s="23" t="s">
        <v>66</v>
      </c>
      <c r="C47" s="23"/>
      <c r="D47" s="23"/>
      <c r="E47" s="23">
        <f>E5+E10+E16+E25+E32+E39</f>
        <v>152594.22999999998</v>
      </c>
    </row>
  </sheetData>
  <sheetProtection selectLockedCells="1" selectUnlockedCells="1"/>
  <mergeCells count="6">
    <mergeCell ref="A1:E1"/>
    <mergeCell ref="A6:E6"/>
    <mergeCell ref="A11:E11"/>
    <mergeCell ref="A18:E18"/>
    <mergeCell ref="A27:E27"/>
    <mergeCell ref="A34:E34"/>
  </mergeCells>
  <printOptions/>
  <pageMargins left="0.19652777777777777" right="0.19652777777777777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39"/>
  <sheetViews>
    <sheetView zoomScale="80" zoomScaleNormal="80" workbookViewId="0" topLeftCell="A97">
      <selection activeCell="E117" sqref="E117"/>
    </sheetView>
  </sheetViews>
  <sheetFormatPr defaultColWidth="12.57421875" defaultRowHeight="12.75"/>
  <cols>
    <col min="1" max="1" width="8.7109375" style="0" customWidth="1"/>
    <col min="2" max="2" width="39.140625" style="0" customWidth="1"/>
    <col min="3" max="3" width="25.7109375" style="0" customWidth="1"/>
    <col min="4" max="4" width="34.7109375" style="24" customWidth="1"/>
    <col min="5" max="5" width="20.00390625" style="0" customWidth="1"/>
    <col min="6" max="16384" width="11.57421875" style="0" customWidth="1"/>
  </cols>
  <sheetData>
    <row r="1" spans="1:5" s="2" customFormat="1" ht="20.25" customHeight="1">
      <c r="A1" s="14" t="s">
        <v>67</v>
      </c>
      <c r="B1" s="14"/>
      <c r="C1" s="14"/>
      <c r="D1" s="14"/>
      <c r="E1" s="14"/>
    </row>
    <row r="2" spans="1:5" s="2" customFormat="1" ht="12.75">
      <c r="A2" s="15" t="s">
        <v>1</v>
      </c>
      <c r="B2" s="16" t="s">
        <v>45</v>
      </c>
      <c r="C2" s="16" t="s">
        <v>2</v>
      </c>
      <c r="D2" s="25" t="s">
        <v>46</v>
      </c>
      <c r="E2" s="16" t="s">
        <v>47</v>
      </c>
    </row>
    <row r="3" spans="1:5" s="2" customFormat="1" ht="14.25" customHeight="1">
      <c r="A3" s="17">
        <v>1</v>
      </c>
      <c r="B3" s="17" t="s">
        <v>68</v>
      </c>
      <c r="C3" s="17" t="s">
        <v>69</v>
      </c>
      <c r="D3" s="19"/>
      <c r="E3" s="17">
        <v>1421.96</v>
      </c>
    </row>
    <row r="4" spans="1:5" s="2" customFormat="1" ht="12.75">
      <c r="A4" s="17">
        <v>2</v>
      </c>
      <c r="B4" s="26" t="s">
        <v>70</v>
      </c>
      <c r="C4" s="17" t="s">
        <v>69</v>
      </c>
      <c r="D4" s="19"/>
      <c r="E4" s="17">
        <v>177.75</v>
      </c>
    </row>
    <row r="5" spans="1:5" s="2" customFormat="1" ht="31.5" customHeight="1">
      <c r="A5" s="17">
        <v>3</v>
      </c>
      <c r="B5" s="26" t="s">
        <v>71</v>
      </c>
      <c r="C5" s="17" t="s">
        <v>69</v>
      </c>
      <c r="D5" s="19" t="s">
        <v>72</v>
      </c>
      <c r="E5" s="17">
        <v>1473.14</v>
      </c>
    </row>
    <row r="6" spans="1:5" s="2" customFormat="1" ht="35.25" customHeight="1" hidden="1">
      <c r="A6" s="17">
        <v>4</v>
      </c>
      <c r="B6" s="19" t="s">
        <v>73</v>
      </c>
      <c r="C6" s="17" t="s">
        <v>69</v>
      </c>
      <c r="D6" s="19"/>
      <c r="E6" s="17">
        <v>4132.89</v>
      </c>
    </row>
    <row r="7" spans="1:5" s="2" customFormat="1" ht="12.75" hidden="1">
      <c r="A7" s="18"/>
      <c r="B7" s="18" t="s">
        <v>51</v>
      </c>
      <c r="C7" s="18"/>
      <c r="D7" s="27"/>
      <c r="E7" s="18">
        <f>E3+E4+E5+E6</f>
        <v>7205.740000000001</v>
      </c>
    </row>
    <row r="8" spans="1:5" s="2" customFormat="1" ht="12.75" hidden="1">
      <c r="A8" s="5"/>
      <c r="B8" s="5"/>
      <c r="C8" s="5"/>
      <c r="D8" s="28"/>
      <c r="E8" s="5"/>
    </row>
    <row r="9" spans="2:5" s="2" customFormat="1" ht="12.75">
      <c r="B9" s="29" t="s">
        <v>52</v>
      </c>
      <c r="C9" s="29"/>
      <c r="D9" s="29"/>
      <c r="E9" s="29"/>
    </row>
    <row r="10" spans="1:5" s="2" customFormat="1" ht="12.75">
      <c r="A10" s="15" t="s">
        <v>1</v>
      </c>
      <c r="B10" s="16" t="s">
        <v>45</v>
      </c>
      <c r="C10" s="16" t="s">
        <v>2</v>
      </c>
      <c r="D10" s="25" t="s">
        <v>46</v>
      </c>
      <c r="E10" s="16" t="s">
        <v>47</v>
      </c>
    </row>
    <row r="11" spans="1:5" s="2" customFormat="1" ht="12.75" hidden="1">
      <c r="A11" s="17">
        <v>1</v>
      </c>
      <c r="B11" s="19" t="s">
        <v>73</v>
      </c>
      <c r="C11" s="17" t="s">
        <v>69</v>
      </c>
      <c r="D11" s="19"/>
      <c r="E11" s="17">
        <v>6459.49</v>
      </c>
    </row>
    <row r="12" spans="1:5" s="2" customFormat="1" ht="29.25" customHeight="1">
      <c r="A12" s="17">
        <v>1</v>
      </c>
      <c r="B12" s="26" t="s">
        <v>74</v>
      </c>
      <c r="C12" s="17" t="s">
        <v>69</v>
      </c>
      <c r="D12" s="19"/>
      <c r="E12" s="17">
        <v>23755.81</v>
      </c>
    </row>
    <row r="13" spans="1:5" s="2" customFormat="1" ht="36" customHeight="1">
      <c r="A13" s="17">
        <v>2</v>
      </c>
      <c r="B13" s="20" t="s">
        <v>75</v>
      </c>
      <c r="C13" s="17" t="s">
        <v>69</v>
      </c>
      <c r="D13" s="19" t="s">
        <v>76</v>
      </c>
      <c r="E13" s="17">
        <v>1510</v>
      </c>
    </row>
    <row r="14" spans="1:5" s="2" customFormat="1" ht="36" customHeight="1">
      <c r="A14" s="17">
        <v>3</v>
      </c>
      <c r="B14" s="17" t="s">
        <v>68</v>
      </c>
      <c r="C14" s="17" t="s">
        <v>69</v>
      </c>
      <c r="D14" s="19"/>
      <c r="E14" s="17">
        <v>1421.96</v>
      </c>
    </row>
    <row r="15" spans="1:5" s="2" customFormat="1" ht="12.75">
      <c r="A15" s="17">
        <v>4</v>
      </c>
      <c r="B15" s="26" t="s">
        <v>70</v>
      </c>
      <c r="C15" s="17" t="s">
        <v>69</v>
      </c>
      <c r="D15" s="19"/>
      <c r="E15" s="17">
        <v>177.75</v>
      </c>
    </row>
    <row r="16" spans="1:5" s="2" customFormat="1" ht="12.75" hidden="1">
      <c r="A16" s="18"/>
      <c r="B16" s="18" t="s">
        <v>51</v>
      </c>
      <c r="C16" s="18"/>
      <c r="D16" s="27"/>
      <c r="E16" s="18">
        <f>SUM(E11:E15)</f>
        <v>33325.01</v>
      </c>
    </row>
    <row r="17" spans="1:5" s="2" customFormat="1" ht="12.75" hidden="1">
      <c r="A17" s="5"/>
      <c r="B17" s="5"/>
      <c r="C17" s="5"/>
      <c r="D17" s="28"/>
      <c r="E17" s="5"/>
    </row>
    <row r="18" spans="1:5" s="31" customFormat="1" ht="16.5" customHeight="1">
      <c r="A18" s="30" t="s">
        <v>54</v>
      </c>
      <c r="B18" s="30"/>
      <c r="C18" s="30"/>
      <c r="D18" s="30"/>
      <c r="E18" s="30"/>
    </row>
    <row r="19" spans="1:5" s="2" customFormat="1" ht="12.75">
      <c r="A19" s="15" t="s">
        <v>1</v>
      </c>
      <c r="B19" s="16" t="s">
        <v>45</v>
      </c>
      <c r="C19" s="16" t="s">
        <v>2</v>
      </c>
      <c r="D19" s="25" t="s">
        <v>46</v>
      </c>
      <c r="E19" s="16" t="s">
        <v>47</v>
      </c>
    </row>
    <row r="20" spans="1:5" s="2" customFormat="1" ht="12.75">
      <c r="A20" s="32">
        <v>1</v>
      </c>
      <c r="B20" s="17" t="s">
        <v>68</v>
      </c>
      <c r="C20" s="17" t="s">
        <v>69</v>
      </c>
      <c r="D20" s="19"/>
      <c r="E20" s="17">
        <v>1421.96</v>
      </c>
    </row>
    <row r="21" spans="1:5" s="2" customFormat="1" ht="12.75">
      <c r="A21" s="32">
        <v>2</v>
      </c>
      <c r="B21" s="26" t="s">
        <v>70</v>
      </c>
      <c r="C21" s="17" t="s">
        <v>69</v>
      </c>
      <c r="D21" s="19"/>
      <c r="E21" s="17">
        <v>177.75</v>
      </c>
    </row>
    <row r="22" spans="1:5" s="2" customFormat="1" ht="12.75">
      <c r="A22" s="32">
        <v>3</v>
      </c>
      <c r="B22" s="26" t="s">
        <v>77</v>
      </c>
      <c r="C22" s="26" t="s">
        <v>69</v>
      </c>
      <c r="D22" s="26"/>
      <c r="E22" s="33">
        <v>2788.72</v>
      </c>
    </row>
    <row r="23" spans="1:5" s="2" customFormat="1" ht="12.75" hidden="1">
      <c r="A23" s="32">
        <v>4</v>
      </c>
      <c r="B23" s="26" t="s">
        <v>73</v>
      </c>
      <c r="C23" s="26" t="s">
        <v>69</v>
      </c>
      <c r="D23" s="26"/>
      <c r="E23" s="33">
        <v>5677.86</v>
      </c>
    </row>
    <row r="24" spans="1:5" s="2" customFormat="1" ht="12.75" hidden="1">
      <c r="A24" s="32">
        <v>5</v>
      </c>
      <c r="B24" s="26"/>
      <c r="C24" s="26"/>
      <c r="D24" s="26"/>
      <c r="E24" s="33"/>
    </row>
    <row r="25" spans="1:5" s="2" customFormat="1" ht="12.75" hidden="1">
      <c r="A25" s="32">
        <v>6</v>
      </c>
      <c r="B25" s="26"/>
      <c r="C25" s="26"/>
      <c r="D25" s="26"/>
      <c r="E25" s="33"/>
    </row>
    <row r="26" spans="1:5" s="2" customFormat="1" ht="12.75" hidden="1">
      <c r="A26" s="32">
        <v>7</v>
      </c>
      <c r="B26" s="26"/>
      <c r="C26" s="26"/>
      <c r="D26" s="26"/>
      <c r="E26" s="33"/>
    </row>
    <row r="27" spans="1:5" s="2" customFormat="1" ht="12.75" hidden="1">
      <c r="A27" s="18"/>
      <c r="B27" s="18" t="s">
        <v>51</v>
      </c>
      <c r="C27" s="18"/>
      <c r="D27" s="27"/>
      <c r="E27" s="18">
        <f>E21+E24+E22+E23+E20+E25+E26</f>
        <v>10066.29</v>
      </c>
    </row>
    <row r="28" spans="1:5" s="31" customFormat="1" ht="24.75" customHeight="1">
      <c r="A28" s="30" t="s">
        <v>78</v>
      </c>
      <c r="B28" s="30"/>
      <c r="C28" s="30"/>
      <c r="D28" s="30"/>
      <c r="E28" s="30"/>
    </row>
    <row r="29" spans="1:5" s="2" customFormat="1" ht="12.75">
      <c r="A29" s="15" t="s">
        <v>1</v>
      </c>
      <c r="B29" s="16" t="s">
        <v>45</v>
      </c>
      <c r="C29" s="16" t="s">
        <v>2</v>
      </c>
      <c r="D29" s="25" t="s">
        <v>46</v>
      </c>
      <c r="E29" s="16" t="s">
        <v>47</v>
      </c>
    </row>
    <row r="30" spans="1:5" s="2" customFormat="1" ht="12.75">
      <c r="A30" s="32">
        <v>1</v>
      </c>
      <c r="B30" s="17" t="s">
        <v>68</v>
      </c>
      <c r="C30" s="17" t="s">
        <v>69</v>
      </c>
      <c r="D30" s="19"/>
      <c r="E30" s="17">
        <v>1421.96</v>
      </c>
    </row>
    <row r="31" spans="1:5" s="2" customFormat="1" ht="12.75">
      <c r="A31" s="32">
        <v>2</v>
      </c>
      <c r="B31" s="26" t="s">
        <v>70</v>
      </c>
      <c r="C31" s="17" t="s">
        <v>69</v>
      </c>
      <c r="D31" s="19"/>
      <c r="E31" s="17">
        <v>177.75</v>
      </c>
    </row>
    <row r="32" spans="1:5" s="2" customFormat="1" ht="12.75">
      <c r="A32" s="32">
        <v>3</v>
      </c>
      <c r="B32" s="26" t="s">
        <v>79</v>
      </c>
      <c r="C32" s="26" t="s">
        <v>69</v>
      </c>
      <c r="D32" s="26" t="s">
        <v>80</v>
      </c>
      <c r="E32" s="33">
        <v>870.43</v>
      </c>
    </row>
    <row r="33" spans="1:5" s="2" customFormat="1" ht="12.75">
      <c r="A33" s="32">
        <v>4</v>
      </c>
      <c r="B33" s="26" t="s">
        <v>81</v>
      </c>
      <c r="C33" s="26" t="s">
        <v>69</v>
      </c>
      <c r="D33" s="26" t="s">
        <v>82</v>
      </c>
      <c r="E33" s="33">
        <v>402.9</v>
      </c>
    </row>
    <row r="34" spans="1:5" s="2" customFormat="1" ht="12.75" hidden="1">
      <c r="A34" s="32">
        <v>5</v>
      </c>
      <c r="B34" s="26"/>
      <c r="C34" s="26"/>
      <c r="D34" s="26"/>
      <c r="E34" s="33"/>
    </row>
    <row r="35" spans="1:5" s="2" customFormat="1" ht="12.75" hidden="1">
      <c r="A35" s="18"/>
      <c r="B35" s="18" t="s">
        <v>51</v>
      </c>
      <c r="C35" s="18"/>
      <c r="D35" s="27"/>
      <c r="E35" s="18">
        <f>E30+E31+E32+E33+E34</f>
        <v>2873.04</v>
      </c>
    </row>
    <row r="36" s="2" customFormat="1" ht="12.75" hidden="1">
      <c r="D36" s="34"/>
    </row>
    <row r="37" spans="2:5" s="31" customFormat="1" ht="17.25" customHeight="1">
      <c r="B37" s="30" t="s">
        <v>58</v>
      </c>
      <c r="C37" s="30"/>
      <c r="D37" s="30"/>
      <c r="E37" s="30"/>
    </row>
    <row r="38" spans="1:5" s="2" customFormat="1" ht="12.75">
      <c r="A38" s="15" t="s">
        <v>1</v>
      </c>
      <c r="B38" s="16" t="s">
        <v>45</v>
      </c>
      <c r="C38" s="16" t="s">
        <v>2</v>
      </c>
      <c r="D38" s="25" t="s">
        <v>46</v>
      </c>
      <c r="E38" s="16" t="s">
        <v>47</v>
      </c>
    </row>
    <row r="39" spans="1:5" s="2" customFormat="1" ht="12.75">
      <c r="A39" s="17">
        <v>1</v>
      </c>
      <c r="B39" s="26" t="s">
        <v>70</v>
      </c>
      <c r="C39" s="17" t="s">
        <v>69</v>
      </c>
      <c r="D39" s="19"/>
      <c r="E39" s="17">
        <v>177.75</v>
      </c>
    </row>
    <row r="40" spans="1:5" s="2" customFormat="1" ht="32.25" customHeight="1">
      <c r="A40" s="17">
        <v>2</v>
      </c>
      <c r="B40" s="26" t="s">
        <v>83</v>
      </c>
      <c r="C40" s="17" t="s">
        <v>69</v>
      </c>
      <c r="D40" s="19"/>
      <c r="E40" s="17">
        <v>5520.96</v>
      </c>
    </row>
    <row r="41" spans="1:5" s="2" customFormat="1" ht="12.75">
      <c r="A41" s="17">
        <v>3</v>
      </c>
      <c r="B41" s="17" t="s">
        <v>68</v>
      </c>
      <c r="C41" s="17" t="s">
        <v>69</v>
      </c>
      <c r="D41" s="19"/>
      <c r="E41" s="17">
        <v>1421.96</v>
      </c>
    </row>
    <row r="42" spans="1:5" s="2" customFormat="1" ht="12.75">
      <c r="A42" s="17">
        <v>4</v>
      </c>
      <c r="B42" s="19" t="s">
        <v>84</v>
      </c>
      <c r="C42" s="17" t="s">
        <v>69</v>
      </c>
      <c r="D42" s="35"/>
      <c r="E42" s="17">
        <v>2156.82</v>
      </c>
    </row>
    <row r="43" spans="1:5" s="2" customFormat="1" ht="12.75" hidden="1">
      <c r="A43" s="18"/>
      <c r="B43" s="18" t="s">
        <v>51</v>
      </c>
      <c r="C43" s="18"/>
      <c r="D43" s="27"/>
      <c r="E43" s="18">
        <f>E39+E40+E41+E42</f>
        <v>9277.49</v>
      </c>
    </row>
    <row r="44" s="2" customFormat="1" ht="12.75">
      <c r="D44" s="34"/>
    </row>
    <row r="45" spans="1:5" s="2" customFormat="1" ht="12.75">
      <c r="A45" s="14" t="s">
        <v>85</v>
      </c>
      <c r="B45" s="14"/>
      <c r="C45" s="14"/>
      <c r="D45" s="14"/>
      <c r="E45" s="14"/>
    </row>
    <row r="46" spans="1:5" s="2" customFormat="1" ht="12.75">
      <c r="A46" s="15" t="s">
        <v>1</v>
      </c>
      <c r="B46" s="16" t="s">
        <v>45</v>
      </c>
      <c r="C46" s="16" t="s">
        <v>2</v>
      </c>
      <c r="D46" s="25" t="s">
        <v>46</v>
      </c>
      <c r="E46" s="16" t="s">
        <v>47</v>
      </c>
    </row>
    <row r="47" spans="1:5" s="2" customFormat="1" ht="12.75">
      <c r="A47" s="17">
        <v>1</v>
      </c>
      <c r="B47" s="26" t="s">
        <v>70</v>
      </c>
      <c r="C47" s="17" t="s">
        <v>69</v>
      </c>
      <c r="D47" s="19"/>
      <c r="E47" s="17">
        <v>177.75</v>
      </c>
    </row>
    <row r="48" spans="1:5" s="2" customFormat="1" ht="33" customHeight="1">
      <c r="A48" s="17">
        <v>2</v>
      </c>
      <c r="B48" s="26" t="s">
        <v>81</v>
      </c>
      <c r="C48" s="26" t="s">
        <v>69</v>
      </c>
      <c r="D48" s="26" t="s">
        <v>86</v>
      </c>
      <c r="E48" s="17">
        <v>628.77</v>
      </c>
    </row>
    <row r="49" spans="1:5" s="2" customFormat="1" ht="12.75">
      <c r="A49" s="17">
        <v>3</v>
      </c>
      <c r="B49" s="20" t="s">
        <v>87</v>
      </c>
      <c r="C49" s="26" t="s">
        <v>69</v>
      </c>
      <c r="D49" s="26" t="s">
        <v>88</v>
      </c>
      <c r="E49" s="17">
        <v>770.49</v>
      </c>
    </row>
    <row r="50" spans="1:5" s="2" customFormat="1" ht="12.75">
      <c r="A50" s="17">
        <v>4</v>
      </c>
      <c r="B50" s="17" t="s">
        <v>89</v>
      </c>
      <c r="C50" s="26" t="s">
        <v>69</v>
      </c>
      <c r="D50" s="35"/>
      <c r="E50" s="17">
        <v>1084.08</v>
      </c>
    </row>
    <row r="51" spans="1:5" s="2" customFormat="1" ht="12.75">
      <c r="A51" s="17">
        <v>5</v>
      </c>
      <c r="B51" s="17" t="s">
        <v>68</v>
      </c>
      <c r="C51" s="17" t="s">
        <v>69</v>
      </c>
      <c r="D51" s="19"/>
      <c r="E51" s="17">
        <v>1421.96</v>
      </c>
    </row>
    <row r="52" spans="1:5" s="2" customFormat="1" ht="12.75" hidden="1">
      <c r="A52" s="18"/>
      <c r="B52" s="18" t="s">
        <v>51</v>
      </c>
      <c r="C52" s="18"/>
      <c r="D52" s="27"/>
      <c r="E52" s="18">
        <f>E47+E48+E49+E50+E51</f>
        <v>4083.05</v>
      </c>
    </row>
    <row r="53" s="2" customFormat="1" ht="12.75" hidden="1">
      <c r="D53" s="34"/>
    </row>
    <row r="54" spans="1:5" s="2" customFormat="1" ht="12.75">
      <c r="A54" s="14" t="s">
        <v>90</v>
      </c>
      <c r="B54" s="14"/>
      <c r="C54" s="14"/>
      <c r="D54" s="14"/>
      <c r="E54" s="14"/>
    </row>
    <row r="55" spans="1:5" s="2" customFormat="1" ht="12.75">
      <c r="A55" s="15" t="s">
        <v>1</v>
      </c>
      <c r="B55" s="16" t="s">
        <v>45</v>
      </c>
      <c r="C55" s="16" t="s">
        <v>2</v>
      </c>
      <c r="D55" s="25" t="s">
        <v>46</v>
      </c>
      <c r="E55" s="16" t="s">
        <v>47</v>
      </c>
    </row>
    <row r="56" spans="1:5" s="2" customFormat="1" ht="12.75">
      <c r="A56" s="17">
        <v>1</v>
      </c>
      <c r="B56" s="26" t="s">
        <v>91</v>
      </c>
      <c r="C56" s="17" t="s">
        <v>69</v>
      </c>
      <c r="D56" s="19"/>
      <c r="E56" s="17">
        <v>29162.34</v>
      </c>
    </row>
    <row r="57" spans="1:5" s="2" customFormat="1" ht="12.75">
      <c r="A57" s="17">
        <v>2</v>
      </c>
      <c r="B57" s="26" t="s">
        <v>92</v>
      </c>
      <c r="C57" s="17" t="s">
        <v>69</v>
      </c>
      <c r="D57" s="19" t="s">
        <v>93</v>
      </c>
      <c r="E57" s="17">
        <v>350.63</v>
      </c>
    </row>
    <row r="58" spans="1:5" s="2" customFormat="1" ht="12.75">
      <c r="A58" s="17">
        <v>3</v>
      </c>
      <c r="B58" s="17" t="s">
        <v>68</v>
      </c>
      <c r="C58" s="17" t="s">
        <v>69</v>
      </c>
      <c r="D58" s="19"/>
      <c r="E58" s="17">
        <v>1421.96</v>
      </c>
    </row>
    <row r="59" spans="1:5" s="2" customFormat="1" ht="48" customHeight="1">
      <c r="A59" s="17">
        <v>4</v>
      </c>
      <c r="B59" s="19" t="s">
        <v>94</v>
      </c>
      <c r="C59" s="17" t="s">
        <v>69</v>
      </c>
      <c r="D59" s="35" t="s">
        <v>95</v>
      </c>
      <c r="E59" s="17">
        <v>2420</v>
      </c>
    </row>
    <row r="60" spans="1:5" s="2" customFormat="1" ht="48" customHeight="1">
      <c r="A60" s="17">
        <v>5</v>
      </c>
      <c r="B60" s="26" t="s">
        <v>70</v>
      </c>
      <c r="C60" s="17" t="s">
        <v>69</v>
      </c>
      <c r="D60" s="19"/>
      <c r="E60" s="17">
        <v>177.75</v>
      </c>
    </row>
    <row r="61" spans="1:5" s="2" customFormat="1" ht="12.75" hidden="1">
      <c r="A61" s="18"/>
      <c r="B61" s="18" t="s">
        <v>51</v>
      </c>
      <c r="C61" s="18"/>
      <c r="D61" s="27"/>
      <c r="E61" s="18">
        <f>E56+E57+E58+E59+E60</f>
        <v>33532.68</v>
      </c>
    </row>
    <row r="62" s="2" customFormat="1" ht="12.75" hidden="1">
      <c r="D62" s="34"/>
    </row>
    <row r="63" spans="1:5" s="2" customFormat="1" ht="12.75">
      <c r="A63" s="14" t="s">
        <v>96</v>
      </c>
      <c r="B63" s="14"/>
      <c r="C63" s="14"/>
      <c r="D63" s="14"/>
      <c r="E63" s="14"/>
    </row>
    <row r="64" spans="1:5" s="2" customFormat="1" ht="12.75">
      <c r="A64" s="15" t="s">
        <v>1</v>
      </c>
      <c r="B64" s="16" t="s">
        <v>45</v>
      </c>
      <c r="C64" s="16" t="s">
        <v>2</v>
      </c>
      <c r="D64" s="25" t="s">
        <v>46</v>
      </c>
      <c r="E64" s="16" t="s">
        <v>47</v>
      </c>
    </row>
    <row r="65" spans="1:5" s="2" customFormat="1" ht="12.75">
      <c r="A65" s="17">
        <v>1</v>
      </c>
      <c r="B65" s="17" t="s">
        <v>68</v>
      </c>
      <c r="C65" s="17" t="s">
        <v>69</v>
      </c>
      <c r="D65" s="19"/>
      <c r="E65" s="17">
        <v>1421.96</v>
      </c>
    </row>
    <row r="66" spans="1:5" s="2" customFormat="1" ht="33" customHeight="1">
      <c r="A66" s="17">
        <v>2</v>
      </c>
      <c r="B66" s="26" t="s">
        <v>70</v>
      </c>
      <c r="C66" s="17" t="s">
        <v>69</v>
      </c>
      <c r="D66" s="19"/>
      <c r="E66" s="17">
        <v>177.75</v>
      </c>
    </row>
    <row r="67" spans="1:5" s="2" customFormat="1" ht="12.75">
      <c r="A67" s="17">
        <v>3</v>
      </c>
      <c r="B67" s="26" t="s">
        <v>83</v>
      </c>
      <c r="C67" s="17" t="s">
        <v>69</v>
      </c>
      <c r="D67" s="19"/>
      <c r="E67" s="17">
        <v>5520.96</v>
      </c>
    </row>
    <row r="68" spans="1:5" s="2" customFormat="1" ht="12.75" hidden="1">
      <c r="A68" s="17">
        <v>4</v>
      </c>
      <c r="B68" s="20"/>
      <c r="C68" s="17"/>
      <c r="D68" s="19"/>
      <c r="E68" s="17"/>
    </row>
    <row r="69" spans="1:5" s="2" customFormat="1" ht="12.75" hidden="1">
      <c r="A69" s="17">
        <v>5</v>
      </c>
      <c r="B69" s="20"/>
      <c r="C69" s="17"/>
      <c r="D69" s="19"/>
      <c r="E69" s="17"/>
    </row>
    <row r="70" spans="1:5" s="2" customFormat="1" ht="12.75" hidden="1">
      <c r="A70" s="18"/>
      <c r="B70" s="18" t="s">
        <v>51</v>
      </c>
      <c r="C70" s="18"/>
      <c r="D70" s="27"/>
      <c r="E70" s="18">
        <f>E65+E66+E67+E68+E69</f>
        <v>7120.67</v>
      </c>
    </row>
    <row r="71" s="2" customFormat="1" ht="12.75" hidden="1">
      <c r="D71" s="34"/>
    </row>
    <row r="72" spans="1:5" s="2" customFormat="1" ht="12.75">
      <c r="A72" s="14" t="s">
        <v>97</v>
      </c>
      <c r="B72" s="14"/>
      <c r="C72" s="14"/>
      <c r="D72" s="14"/>
      <c r="E72" s="14"/>
    </row>
    <row r="73" spans="1:5" s="2" customFormat="1" ht="12.75">
      <c r="A73" s="15" t="s">
        <v>1</v>
      </c>
      <c r="B73" s="16" t="s">
        <v>45</v>
      </c>
      <c r="C73" s="16" t="s">
        <v>2</v>
      </c>
      <c r="D73" s="25" t="s">
        <v>46</v>
      </c>
      <c r="E73" s="16" t="s">
        <v>47</v>
      </c>
    </row>
    <row r="74" spans="1:5" s="2" customFormat="1" ht="12.75">
      <c r="A74" s="17">
        <v>1</v>
      </c>
      <c r="B74" s="17" t="s">
        <v>68</v>
      </c>
      <c r="C74" s="17" t="s">
        <v>69</v>
      </c>
      <c r="D74" s="19"/>
      <c r="E74" s="17">
        <v>1421.96</v>
      </c>
    </row>
    <row r="75" spans="1:5" s="2" customFormat="1" ht="12.75">
      <c r="A75" s="17">
        <v>2</v>
      </c>
      <c r="B75" s="26" t="s">
        <v>70</v>
      </c>
      <c r="C75" s="17" t="s">
        <v>69</v>
      </c>
      <c r="D75" s="19"/>
      <c r="E75" s="17">
        <v>177.75</v>
      </c>
    </row>
    <row r="76" spans="1:5" s="2" customFormat="1" ht="12.75" hidden="1">
      <c r="A76" s="18"/>
      <c r="B76" s="18" t="s">
        <v>51</v>
      </c>
      <c r="C76" s="18"/>
      <c r="D76" s="27"/>
      <c r="E76" s="18">
        <f>E74+E75</f>
        <v>1599.71</v>
      </c>
    </row>
    <row r="77" s="2" customFormat="1" ht="12.75" hidden="1">
      <c r="D77" s="34"/>
    </row>
    <row r="78" spans="1:5" s="2" customFormat="1" ht="12.75">
      <c r="A78" s="14" t="s">
        <v>98</v>
      </c>
      <c r="B78" s="14"/>
      <c r="C78" s="14"/>
      <c r="D78" s="14"/>
      <c r="E78" s="14"/>
    </row>
    <row r="79" spans="1:5" s="2" customFormat="1" ht="12.75">
      <c r="A79" s="15" t="s">
        <v>1</v>
      </c>
      <c r="B79" s="16" t="s">
        <v>45</v>
      </c>
      <c r="C79" s="16" t="s">
        <v>2</v>
      </c>
      <c r="D79" s="25" t="s">
        <v>46</v>
      </c>
      <c r="E79" s="16" t="s">
        <v>47</v>
      </c>
    </row>
    <row r="80" spans="1:5" s="2" customFormat="1" ht="12.75">
      <c r="A80" s="17">
        <v>1</v>
      </c>
      <c r="B80" s="19" t="s">
        <v>99</v>
      </c>
      <c r="C80" s="17" t="s">
        <v>69</v>
      </c>
      <c r="D80" s="19" t="s">
        <v>100</v>
      </c>
      <c r="E80" s="17">
        <v>2589.35</v>
      </c>
    </row>
    <row r="81" spans="1:5" s="2" customFormat="1" ht="12.75">
      <c r="A81" s="17">
        <v>2</v>
      </c>
      <c r="B81" s="17" t="s">
        <v>68</v>
      </c>
      <c r="C81" s="17" t="s">
        <v>69</v>
      </c>
      <c r="D81" s="19"/>
      <c r="E81" s="17">
        <v>1421.96</v>
      </c>
    </row>
    <row r="82" spans="1:5" s="2" customFormat="1" ht="12.75">
      <c r="A82" s="17">
        <v>3</v>
      </c>
      <c r="B82" s="26" t="s">
        <v>70</v>
      </c>
      <c r="C82" s="17" t="s">
        <v>69</v>
      </c>
      <c r="D82" s="19"/>
      <c r="E82" s="17">
        <v>177.75</v>
      </c>
    </row>
    <row r="83" spans="1:5" s="2" customFormat="1" ht="12.75" hidden="1">
      <c r="A83" s="17">
        <v>4</v>
      </c>
      <c r="B83" s="26"/>
      <c r="C83" s="17"/>
      <c r="D83" s="19"/>
      <c r="E83" s="17"/>
    </row>
    <row r="84" spans="1:5" s="2" customFormat="1" ht="12.75" hidden="1">
      <c r="A84" s="17">
        <v>5</v>
      </c>
      <c r="B84" s="26"/>
      <c r="C84" s="17"/>
      <c r="D84" s="19"/>
      <c r="E84" s="17"/>
    </row>
    <row r="85" spans="1:5" s="2" customFormat="1" ht="12.75" hidden="1">
      <c r="A85" s="17">
        <v>6</v>
      </c>
      <c r="B85" s="26"/>
      <c r="C85" s="17"/>
      <c r="D85" s="19"/>
      <c r="E85" s="17"/>
    </row>
    <row r="86" spans="1:5" s="2" customFormat="1" ht="12.75" hidden="1">
      <c r="A86" s="17">
        <v>7</v>
      </c>
      <c r="B86" s="36"/>
      <c r="C86" s="17"/>
      <c r="D86" s="19"/>
      <c r="E86" s="17"/>
    </row>
    <row r="87" spans="1:5" s="2" customFormat="1" ht="12.75" hidden="1">
      <c r="A87" s="18"/>
      <c r="B87" s="18" t="s">
        <v>51</v>
      </c>
      <c r="C87" s="18"/>
      <c r="D87" s="27"/>
      <c r="E87" s="18">
        <f>E80+E81+E82+E84+E83+E85+E86</f>
        <v>4189.0599999999995</v>
      </c>
    </row>
    <row r="88" s="2" customFormat="1" ht="12.75" hidden="1">
      <c r="D88" s="34"/>
    </row>
    <row r="89" spans="1:5" s="2" customFormat="1" ht="12.75">
      <c r="A89" s="14" t="s">
        <v>101</v>
      </c>
      <c r="B89" s="14"/>
      <c r="C89" s="14"/>
      <c r="D89" s="14"/>
      <c r="E89" s="14"/>
    </row>
    <row r="90" spans="1:5" s="2" customFormat="1" ht="12.75">
      <c r="A90" s="15" t="s">
        <v>1</v>
      </c>
      <c r="B90" s="16" t="s">
        <v>45</v>
      </c>
      <c r="C90" s="16" t="s">
        <v>2</v>
      </c>
      <c r="D90" s="25" t="s">
        <v>46</v>
      </c>
      <c r="E90" s="16" t="s">
        <v>47</v>
      </c>
    </row>
    <row r="91" spans="1:5" s="2" customFormat="1" ht="12.75">
      <c r="A91" s="17">
        <v>1</v>
      </c>
      <c r="B91" s="17" t="s">
        <v>68</v>
      </c>
      <c r="C91" s="17" t="s">
        <v>69</v>
      </c>
      <c r="D91" s="19"/>
      <c r="E91" s="17">
        <v>1421.96</v>
      </c>
    </row>
    <row r="92" spans="1:5" s="2" customFormat="1" ht="12.75">
      <c r="A92" s="17">
        <v>2</v>
      </c>
      <c r="B92" s="26" t="s">
        <v>70</v>
      </c>
      <c r="C92" s="17" t="s">
        <v>69</v>
      </c>
      <c r="D92" s="19"/>
      <c r="E92" s="17">
        <v>177.75</v>
      </c>
    </row>
    <row r="93" spans="1:5" s="2" customFormat="1" ht="12.75">
      <c r="A93" s="17">
        <v>3</v>
      </c>
      <c r="B93" s="19" t="s">
        <v>102</v>
      </c>
      <c r="C93" s="17" t="s">
        <v>69</v>
      </c>
      <c r="D93" s="19" t="s">
        <v>103</v>
      </c>
      <c r="E93" s="17">
        <v>1440</v>
      </c>
    </row>
    <row r="94" spans="1:5" s="2" customFormat="1" ht="12.75" hidden="1">
      <c r="A94" s="17">
        <v>4</v>
      </c>
      <c r="B94" s="26" t="s">
        <v>73</v>
      </c>
      <c r="C94" s="17" t="s">
        <v>69</v>
      </c>
      <c r="D94" s="19"/>
      <c r="E94" s="17">
        <v>2131.39</v>
      </c>
    </row>
    <row r="95" spans="1:5" s="2" customFormat="1" ht="12.75">
      <c r="A95" s="17">
        <v>4</v>
      </c>
      <c r="B95" s="26" t="s">
        <v>104</v>
      </c>
      <c r="C95" s="17" t="s">
        <v>69</v>
      </c>
      <c r="D95" s="19" t="s">
        <v>105</v>
      </c>
      <c r="E95" s="17">
        <v>2004.19</v>
      </c>
    </row>
    <row r="96" spans="1:5" s="2" customFormat="1" ht="12.75" hidden="1">
      <c r="A96" s="17">
        <v>6</v>
      </c>
      <c r="B96" s="26"/>
      <c r="C96" s="17"/>
      <c r="D96" s="19"/>
      <c r="E96" s="17"/>
    </row>
    <row r="97" spans="1:5" s="2" customFormat="1" ht="12.75" hidden="1">
      <c r="A97" s="17">
        <v>7</v>
      </c>
      <c r="B97" s="36"/>
      <c r="C97" s="17"/>
      <c r="D97" s="19"/>
      <c r="E97" s="17"/>
    </row>
    <row r="98" spans="1:5" s="2" customFormat="1" ht="12.75" hidden="1">
      <c r="A98" s="18"/>
      <c r="B98" s="18" t="s">
        <v>51</v>
      </c>
      <c r="C98" s="18"/>
      <c r="D98" s="27"/>
      <c r="E98" s="18">
        <f>E91+E92+E93+E95+E94+E96+E97</f>
        <v>7175.289999999999</v>
      </c>
    </row>
    <row r="99" s="2" customFormat="1" ht="12.75" hidden="1">
      <c r="D99" s="34"/>
    </row>
    <row r="100" spans="1:5" s="2" customFormat="1" ht="12.75">
      <c r="A100" s="14" t="s">
        <v>106</v>
      </c>
      <c r="B100" s="14"/>
      <c r="C100" s="14"/>
      <c r="D100" s="14"/>
      <c r="E100" s="14"/>
    </row>
    <row r="101" spans="1:5" s="2" customFormat="1" ht="12.75">
      <c r="A101" s="15" t="s">
        <v>1</v>
      </c>
      <c r="B101" s="16" t="s">
        <v>45</v>
      </c>
      <c r="C101" s="16" t="s">
        <v>2</v>
      </c>
      <c r="D101" s="25" t="s">
        <v>46</v>
      </c>
      <c r="E101" s="16" t="s">
        <v>47</v>
      </c>
    </row>
    <row r="102" spans="1:5" s="2" customFormat="1" ht="12.75">
      <c r="A102" s="17">
        <v>1</v>
      </c>
      <c r="B102" s="17" t="s">
        <v>107</v>
      </c>
      <c r="C102" s="17" t="s">
        <v>69</v>
      </c>
      <c r="D102" s="19" t="s">
        <v>108</v>
      </c>
      <c r="E102" s="17">
        <v>3173.88</v>
      </c>
    </row>
    <row r="103" spans="1:5" s="2" customFormat="1" ht="12.75">
      <c r="A103" s="17">
        <v>2</v>
      </c>
      <c r="B103" s="17" t="s">
        <v>68</v>
      </c>
      <c r="C103" s="17" t="s">
        <v>69</v>
      </c>
      <c r="D103" s="19"/>
      <c r="E103" s="17">
        <v>1421.96</v>
      </c>
    </row>
    <row r="104" spans="1:5" s="2" customFormat="1" ht="12.75">
      <c r="A104" s="17">
        <v>3</v>
      </c>
      <c r="B104" s="26" t="s">
        <v>70</v>
      </c>
      <c r="C104" s="17" t="s">
        <v>69</v>
      </c>
      <c r="D104" s="19"/>
      <c r="E104" s="17">
        <v>177.75</v>
      </c>
    </row>
    <row r="105" spans="1:5" s="2" customFormat="1" ht="12.75">
      <c r="A105" s="17">
        <v>4</v>
      </c>
      <c r="B105" s="26" t="s">
        <v>109</v>
      </c>
      <c r="C105" s="17" t="s">
        <v>69</v>
      </c>
      <c r="D105" s="19"/>
      <c r="E105" s="17">
        <v>1404.98</v>
      </c>
    </row>
    <row r="106" spans="1:5" s="2" customFormat="1" ht="12.75">
      <c r="A106" s="17">
        <v>5</v>
      </c>
      <c r="B106" s="26" t="s">
        <v>110</v>
      </c>
      <c r="C106" s="17" t="s">
        <v>69</v>
      </c>
      <c r="D106" s="19"/>
      <c r="E106" s="17">
        <v>570.55</v>
      </c>
    </row>
    <row r="107" spans="1:5" s="2" customFormat="1" ht="12.75" hidden="1">
      <c r="A107" s="17">
        <v>6</v>
      </c>
      <c r="B107" s="26"/>
      <c r="C107" s="17"/>
      <c r="D107" s="19"/>
      <c r="E107" s="17"/>
    </row>
    <row r="108" spans="1:5" s="2" customFormat="1" ht="12.75" hidden="1">
      <c r="A108" s="17">
        <v>7</v>
      </c>
      <c r="B108" s="36"/>
      <c r="C108" s="17"/>
      <c r="D108" s="19"/>
      <c r="E108" s="17"/>
    </row>
    <row r="109" spans="1:5" s="2" customFormat="1" ht="12.75" hidden="1">
      <c r="A109" s="18"/>
      <c r="B109" s="18" t="s">
        <v>51</v>
      </c>
      <c r="C109" s="18"/>
      <c r="D109" s="27"/>
      <c r="E109" s="18">
        <f>E102+E103+E104+E106+E105+E107+E108</f>
        <v>6749.120000000001</v>
      </c>
    </row>
    <row r="110" s="2" customFormat="1" ht="12.75" hidden="1">
      <c r="D110" s="34"/>
    </row>
    <row r="111" s="2" customFormat="1" ht="12.75" hidden="1">
      <c r="D111" s="34"/>
    </row>
    <row r="112" s="2" customFormat="1" ht="12.75" hidden="1">
      <c r="D112" s="34"/>
    </row>
    <row r="113" s="2" customFormat="1" ht="12.75" hidden="1">
      <c r="D113" s="34"/>
    </row>
    <row r="114" s="2" customFormat="1" ht="12.75" hidden="1">
      <c r="D114" s="34"/>
    </row>
    <row r="115" s="2" customFormat="1" ht="12.75" hidden="1">
      <c r="D115" s="34"/>
    </row>
    <row r="116" s="2" customFormat="1" ht="12.75" hidden="1">
      <c r="D116" s="34"/>
    </row>
    <row r="117" spans="1:5" s="2" customFormat="1" ht="12.75" hidden="1">
      <c r="A117" s="23"/>
      <c r="B117" s="23" t="s">
        <v>66</v>
      </c>
      <c r="C117" s="23"/>
      <c r="D117" s="37"/>
      <c r="E117" s="23">
        <f>E7+E16+E27+E35+E43+E52+E61+E70+E76+E87+E98+E109</f>
        <v>127197.14999999998</v>
      </c>
    </row>
    <row r="118" s="2" customFormat="1" ht="12.75">
      <c r="D118" s="34"/>
    </row>
    <row r="119" s="2" customFormat="1" ht="12.75">
      <c r="D119" s="34"/>
    </row>
    <row r="120" s="2" customFormat="1" ht="12.75">
      <c r="D120" s="34"/>
    </row>
    <row r="121" s="2" customFormat="1" ht="12.75">
      <c r="D121" s="34"/>
    </row>
    <row r="122" s="2" customFormat="1" ht="12.75">
      <c r="D122" s="34"/>
    </row>
    <row r="123" s="2" customFormat="1" ht="12.75">
      <c r="D123" s="34"/>
    </row>
    <row r="124" s="2" customFormat="1" ht="12.75">
      <c r="D124" s="34"/>
    </row>
    <row r="125" s="2" customFormat="1" ht="12.75">
      <c r="D125" s="34"/>
    </row>
    <row r="126" s="2" customFormat="1" ht="12.75">
      <c r="D126" s="34"/>
    </row>
    <row r="127" s="2" customFormat="1" ht="12.75">
      <c r="D127" s="34"/>
    </row>
    <row r="128" s="2" customFormat="1" ht="12.75">
      <c r="D128" s="34"/>
    </row>
    <row r="129" s="2" customFormat="1" ht="12.75">
      <c r="D129" s="34"/>
    </row>
    <row r="130" s="2" customFormat="1" ht="12.75">
      <c r="D130" s="34"/>
    </row>
    <row r="131" s="2" customFormat="1" ht="12.75">
      <c r="D131" s="34"/>
    </row>
    <row r="132" s="2" customFormat="1" ht="12.75">
      <c r="D132" s="34"/>
    </row>
    <row r="133" s="2" customFormat="1" ht="12.75">
      <c r="D133" s="34"/>
    </row>
    <row r="134" s="2" customFormat="1" ht="12.75">
      <c r="D134" s="34"/>
    </row>
    <row r="135" s="2" customFormat="1" ht="12.75">
      <c r="D135" s="34"/>
    </row>
    <row r="136" s="2" customFormat="1" ht="12.75">
      <c r="D136" s="34"/>
    </row>
    <row r="137" s="2" customFormat="1" ht="12.75">
      <c r="D137" s="34"/>
    </row>
    <row r="138" s="2" customFormat="1" ht="12.75">
      <c r="D138" s="34"/>
    </row>
    <row r="139" s="2" customFormat="1" ht="12.75">
      <c r="D139" s="34"/>
    </row>
  </sheetData>
  <sheetProtection selectLockedCells="1" selectUnlockedCells="1"/>
  <mergeCells count="12">
    <mergeCell ref="A1:E1"/>
    <mergeCell ref="B9:E9"/>
    <mergeCell ref="A18:E18"/>
    <mergeCell ref="A28:E28"/>
    <mergeCell ref="B37:E37"/>
    <mergeCell ref="A45:E45"/>
    <mergeCell ref="A54:E54"/>
    <mergeCell ref="A63:E63"/>
    <mergeCell ref="A72:E72"/>
    <mergeCell ref="A78:E78"/>
    <mergeCell ref="A89:E89"/>
    <mergeCell ref="A100:E100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1 1</cp:lastModifiedBy>
  <cp:lastPrinted>2018-04-11T05:40:10Z</cp:lastPrinted>
  <dcterms:modified xsi:type="dcterms:W3CDTF">2018-04-11T05:41:34Z</dcterms:modified>
  <cp:category/>
  <cp:version/>
  <cp:contentType/>
  <cp:contentStatus/>
  <cp:revision>322</cp:revision>
</cp:coreProperties>
</file>